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ihglobal-my.sharepoint.com/personal/ingrid_schwabrow_cpal_com_au/Documents/Desktop/Reports/"/>
    </mc:Choice>
  </mc:AlternateContent>
  <xr:revisionPtr revIDLastSave="6" documentId="8_{DD2CE4C6-474E-46AD-9C33-2ADD90E042B3}" xr6:coauthVersionLast="47" xr6:coauthVersionMax="47" xr10:uidLastSave="{4E11AE68-8AE9-4A43-8451-70296BB4C99A}"/>
  <bookViews>
    <workbookView xWindow="-110" yWindow="-110" windowWidth="19420" windowHeight="11500" tabRatio="500" xr2:uid="{00000000-000D-0000-FFFF-FFFF00000000}"/>
  </bookViews>
  <sheets>
    <sheet name="Summary" sheetId="1" r:id="rId1"/>
    <sheet name="General Data" sheetId="2" r:id="rId2"/>
    <sheet name="Detailed Revenue" sheetId="3" r:id="rId3"/>
    <sheet name="CWT Data Health Check" sheetId="4" r:id="rId4"/>
  </sheets>
  <definedNames>
    <definedName name="_xlnm.Print_Area" localSheetId="1">'General Data'!$C:$N</definedName>
    <definedName name="_xlnm.Print_Area" localSheetId="0">Summary!$A$1:$M$36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2" i="4" l="1"/>
  <c r="S2" i="4"/>
  <c r="R2" i="4"/>
  <c r="Q2" i="4"/>
  <c r="P2" i="4"/>
  <c r="O2" i="4"/>
  <c r="N2" i="4"/>
  <c r="M2" i="4"/>
  <c r="L2" i="4"/>
  <c r="J2" i="4"/>
  <c r="I2" i="4"/>
  <c r="H2" i="4"/>
  <c r="U2" i="4" s="1"/>
  <c r="AE4" i="1" s="1"/>
  <c r="AE6" i="1" s="1"/>
  <c r="I2" i="1"/>
  <c r="U49" i="4"/>
  <c r="U23" i="4"/>
  <c r="U70" i="4"/>
  <c r="U59" i="4"/>
  <c r="U39" i="4"/>
  <c r="U41" i="4"/>
  <c r="U40" i="4"/>
  <c r="U5" i="4"/>
  <c r="U32" i="4"/>
  <c r="U22" i="4"/>
  <c r="U63" i="4"/>
  <c r="U52" i="4"/>
  <c r="U50" i="4"/>
  <c r="U75" i="4"/>
  <c r="U80" i="4"/>
  <c r="U61" i="4"/>
  <c r="U20" i="4"/>
  <c r="U14" i="4"/>
  <c r="U8" i="4"/>
  <c r="U71" i="4"/>
  <c r="U57" i="4"/>
  <c r="U62" i="4"/>
  <c r="U11" i="4"/>
  <c r="U29" i="4"/>
  <c r="U45" i="4"/>
  <c r="U34" i="4"/>
  <c r="U19" i="4"/>
  <c r="U53" i="4"/>
  <c r="U18" i="4"/>
  <c r="U7" i="4"/>
  <c r="U10" i="4"/>
  <c r="U38" i="4"/>
  <c r="U6" i="4"/>
  <c r="U16" i="4"/>
  <c r="U56" i="4"/>
  <c r="U30" i="4"/>
  <c r="U60" i="4"/>
  <c r="U33" i="4"/>
  <c r="U68" i="4"/>
  <c r="U69" i="4"/>
  <c r="U74" i="4"/>
  <c r="U26" i="4"/>
  <c r="U73" i="4"/>
  <c r="U27" i="4"/>
  <c r="U51" i="4"/>
  <c r="U86" i="4"/>
  <c r="U17" i="4"/>
  <c r="U79" i="4"/>
  <c r="U55" i="4"/>
  <c r="U72" i="4"/>
  <c r="U58" i="4"/>
  <c r="U65" i="4"/>
  <c r="U83" i="4"/>
  <c r="U82" i="4"/>
  <c r="U78" i="4"/>
  <c r="U54" i="4"/>
  <c r="U81" i="4"/>
  <c r="U25" i="4"/>
  <c r="U15" i="4"/>
  <c r="U28" i="4"/>
  <c r="U43" i="4"/>
  <c r="U84" i="4"/>
  <c r="U4" i="4"/>
  <c r="U31" i="4"/>
  <c r="U21" i="4"/>
  <c r="U37" i="4"/>
  <c r="U9" i="4"/>
  <c r="U46" i="4"/>
  <c r="U24" i="4"/>
  <c r="U44" i="4"/>
  <c r="U36" i="4"/>
  <c r="U42" i="4"/>
  <c r="U48" i="4"/>
  <c r="U13" i="4"/>
  <c r="U12" i="4"/>
  <c r="U85" i="4"/>
  <c r="U87" i="4"/>
  <c r="U77" i="4"/>
  <c r="U35" i="4"/>
  <c r="U64" i="4"/>
  <c r="U47" i="4"/>
  <c r="U76" i="4"/>
  <c r="U67" i="4"/>
  <c r="U66" i="4"/>
  <c r="F14" i="1" l="1"/>
  <c r="F26" i="1"/>
  <c r="F18" i="1"/>
  <c r="F24" i="1"/>
  <c r="U3" i="4"/>
  <c r="F6" i="1"/>
  <c r="F8" i="1"/>
  <c r="F22" i="1" l="1"/>
  <c r="F20" i="1"/>
  <c r="F12" i="1"/>
  <c r="F16" i="1" s="1"/>
  <c r="F10" i="1"/>
  <c r="F28" i="1"/>
</calcChain>
</file>

<file path=xl/sharedStrings.xml><?xml version="1.0" encoding="utf-8"?>
<sst xmlns="http://schemas.openxmlformats.org/spreadsheetml/2006/main" count="4101" uniqueCount="610">
  <si>
    <t>Practice Summary</t>
  </si>
  <si>
    <t>Report Date</t>
  </si>
  <si>
    <t>Merge Date</t>
  </si>
  <si>
    <t>23/01/2026</t>
  </si>
  <si>
    <t>Dial</t>
  </si>
  <si>
    <t>Pointer</t>
  </si>
  <si>
    <t>Start</t>
  </si>
  <si>
    <t>Value</t>
  </si>
  <si>
    <t>Red</t>
  </si>
  <si>
    <t>Width</t>
  </si>
  <si>
    <t>Number of Clients (Groups)</t>
  </si>
  <si>
    <t>FUM per age bracket</t>
  </si>
  <si>
    <t>Yellow</t>
  </si>
  <si>
    <t>Balance</t>
  </si>
  <si>
    <t xml:space="preserve">Nil </t>
  </si>
  <si>
    <t>eg Super funds / Companies</t>
  </si>
  <si>
    <t>Green</t>
  </si>
  <si>
    <t>Number of Clients (Groups) with FUM</t>
  </si>
  <si>
    <t>&lt;= 35</t>
  </si>
  <si>
    <t>Max</t>
  </si>
  <si>
    <t>36-45</t>
  </si>
  <si>
    <t>Average FUM per Client Group (if has FUM)</t>
  </si>
  <si>
    <t>46-55</t>
  </si>
  <si>
    <t>56-65</t>
  </si>
  <si>
    <t>FUM (Report Date)</t>
  </si>
  <si>
    <t>66-75</t>
  </si>
  <si>
    <t>76 +</t>
  </si>
  <si>
    <t>FUM (12 Months prior)</t>
  </si>
  <si>
    <t>Total</t>
  </si>
  <si>
    <t>Percentage change</t>
  </si>
  <si>
    <t>Number of Clients with Insurance</t>
  </si>
  <si>
    <t>Average Upfront Revenue per client group</t>
  </si>
  <si>
    <t>Average Ongoing Revenue per client group</t>
  </si>
  <si>
    <t>Revenue - Last 12 months</t>
  </si>
  <si>
    <t>Revenue  - Previous 12 months</t>
  </si>
  <si>
    <t>CWT Data Quality</t>
  </si>
  <si>
    <t>Manual Entered Date</t>
  </si>
  <si>
    <t>R1</t>
  </si>
  <si>
    <t>R2</t>
  </si>
  <si>
    <t>S1</t>
  </si>
  <si>
    <t>S2</t>
  </si>
  <si>
    <t>Report Year</t>
  </si>
  <si>
    <t>Report Month</t>
  </si>
  <si>
    <t>Report Day</t>
  </si>
  <si>
    <t/>
  </si>
  <si>
    <t>20251231</t>
  </si>
  <si>
    <t>20241231</t>
  </si>
  <si>
    <t>20241301</t>
  </si>
  <si>
    <t>20231301</t>
  </si>
  <si>
    <t>2025</t>
  </si>
  <si>
    <t>12</t>
  </si>
  <si>
    <t>31</t>
  </si>
  <si>
    <t>Hidden Column</t>
  </si>
  <si>
    <t>Office</t>
  </si>
  <si>
    <t>Adviser</t>
  </si>
  <si>
    <t>Group Position</t>
  </si>
  <si>
    <t>Entity Name</t>
  </si>
  <si>
    <t>Entity ID</t>
  </si>
  <si>
    <t>Entity Type</t>
  </si>
  <si>
    <t>Age</t>
  </si>
  <si>
    <t>Entity FUM (R1)</t>
  </si>
  <si>
    <r>
      <rPr>
        <b/>
        <sz val="11"/>
        <color theme="1"/>
        <rFont val="Calibri"/>
        <family val="2"/>
      </rPr>
      <t xml:space="preserve">Group FUM
</t>
    </r>
    <r>
      <rPr>
        <sz val="8"/>
        <color rgb="FF000000"/>
        <rFont val="Calibri"/>
        <family val="2"/>
      </rPr>
      <t>Report Date</t>
    </r>
  </si>
  <si>
    <r>
      <rPr>
        <b/>
        <sz val="11"/>
        <color theme="1"/>
        <rFont val="Calibri"/>
        <family val="2"/>
      </rPr>
      <t xml:space="preserve">Group FUM
</t>
    </r>
    <r>
      <rPr>
        <sz val="8"/>
        <color rgb="FF000000"/>
        <rFont val="Calibri"/>
        <family val="2"/>
      </rPr>
      <t>Report Date - 12M</t>
    </r>
  </si>
  <si>
    <r>
      <rPr>
        <b/>
        <sz val="11"/>
        <color theme="1"/>
        <rFont val="Calibri"/>
        <family val="2"/>
      </rPr>
      <t xml:space="preserve">Group Insurance Premiums (p/a)
</t>
    </r>
    <r>
      <rPr>
        <sz val="8"/>
        <color rgb="FF000000"/>
        <rFont val="Calibri"/>
        <family val="2"/>
      </rPr>
      <t>As at Report Date</t>
    </r>
  </si>
  <si>
    <r>
      <rPr>
        <b/>
        <sz val="11"/>
        <color theme="1"/>
        <rFont val="Calibri"/>
        <family val="2"/>
      </rPr>
      <t xml:space="preserve">Group Revenue
</t>
    </r>
    <r>
      <rPr>
        <sz val="8"/>
        <color rgb="FF000000"/>
        <rFont val="Calibri"/>
        <family val="2"/>
      </rPr>
      <t>last 12 months</t>
    </r>
  </si>
  <si>
    <r>
      <rPr>
        <b/>
        <sz val="11"/>
        <color theme="1"/>
        <rFont val="Calibri"/>
        <family val="2"/>
      </rPr>
      <t xml:space="preserve">Group Revenue
</t>
    </r>
    <r>
      <rPr>
        <sz val="8"/>
        <color rgb="FF000000"/>
        <rFont val="Calibri"/>
        <family val="2"/>
      </rPr>
      <t>Previous 12 months</t>
    </r>
  </si>
  <si>
    <t>FUM R2</t>
  </si>
  <si>
    <t>FUM R1</t>
  </si>
  <si>
    <t>Entity FUM</t>
  </si>
  <si>
    <t>group fee last 12</t>
  </si>
  <si>
    <t>group fee previous 12</t>
  </si>
  <si>
    <t>Group Insurance premiums paid (p/a)</t>
  </si>
  <si>
    <t>Master</t>
  </si>
  <si>
    <t>Individual</t>
  </si>
  <si>
    <t>74</t>
  </si>
  <si>
    <t xml:space="preserve">$1,073,233.30 </t>
  </si>
  <si>
    <t xml:space="preserve">$1,131,934.72 </t>
  </si>
  <si>
    <t>$1,131,934.72</t>
  </si>
  <si>
    <t>16675.110000000004</t>
  </si>
  <si>
    <t>11953.720000000001</t>
  </si>
  <si>
    <t>0.00</t>
  </si>
  <si>
    <t>75</t>
  </si>
  <si>
    <t xml:space="preserve">$235,680.38 </t>
  </si>
  <si>
    <t xml:space="preserve">$238,847.24 </t>
  </si>
  <si>
    <t xml:space="preserve">238847.24 </t>
  </si>
  <si>
    <t>4843.34</t>
  </si>
  <si>
    <t>3613.34</t>
  </si>
  <si>
    <t>Partner</t>
  </si>
  <si>
    <t>79</t>
  </si>
  <si>
    <t xml:space="preserve">$0.00 </t>
  </si>
  <si>
    <t xml:space="preserve">$1,385,159.88 </t>
  </si>
  <si>
    <t xml:space="preserve">$1,428,032.95 </t>
  </si>
  <si>
    <t xml:space="preserve">382171.11 </t>
  </si>
  <si>
    <t>32850.820000000036</t>
  </si>
  <si>
    <t>26359.150000000027</t>
  </si>
  <si>
    <t>72</t>
  </si>
  <si>
    <t xml:space="preserve">$1,045,861.84 </t>
  </si>
  <si>
    <t>77</t>
  </si>
  <si>
    <t xml:space="preserve">$2,015,272.40 </t>
  </si>
  <si>
    <t xml:space="preserve">$2,086,636.07 </t>
  </si>
  <si>
    <t>$2,086,636.07</t>
  </si>
  <si>
    <t>14945.599999999999</t>
  </si>
  <si>
    <t>11149.099999999999</t>
  </si>
  <si>
    <t>76</t>
  </si>
  <si>
    <t xml:space="preserve">$620,891.44 </t>
  </si>
  <si>
    <t xml:space="preserve">$535,823.78 </t>
  </si>
  <si>
    <t xml:space="preserve">535823.78 </t>
  </si>
  <si>
    <t>16541.41</t>
  </si>
  <si>
    <t>12519.16</t>
  </si>
  <si>
    <t>80</t>
  </si>
  <si>
    <t xml:space="preserve">$670,316.94 </t>
  </si>
  <si>
    <t xml:space="preserve">$664,043.99 </t>
  </si>
  <si>
    <t>$664,043.99</t>
  </si>
  <si>
    <t>18756.32</t>
  </si>
  <si>
    <t>14781.320000000002</t>
  </si>
  <si>
    <t>85</t>
  </si>
  <si>
    <t xml:space="preserve">$494,517.87 </t>
  </si>
  <si>
    <t xml:space="preserve">$484,290.13 </t>
  </si>
  <si>
    <t>$484,290.13</t>
  </si>
  <si>
    <t>21977.099999999977</t>
  </si>
  <si>
    <t>17417.099999999988</t>
  </si>
  <si>
    <t>81</t>
  </si>
  <si>
    <t xml:space="preserve">$737,581.60 </t>
  </si>
  <si>
    <t xml:space="preserve">$757,060.47 </t>
  </si>
  <si>
    <t xml:space="preserve">568113.35 </t>
  </si>
  <si>
    <t>27721.070000000003</t>
  </si>
  <si>
    <t>22117.130000000005</t>
  </si>
  <si>
    <t>92.70</t>
  </si>
  <si>
    <t xml:space="preserve">$188,947.12 </t>
  </si>
  <si>
    <t>83</t>
  </si>
  <si>
    <t xml:space="preserve">$1,003,660.68 </t>
  </si>
  <si>
    <t xml:space="preserve">$1,017,602.46 </t>
  </si>
  <si>
    <t>$1,017,602.46</t>
  </si>
  <si>
    <t>11043.020000000006</t>
  </si>
  <si>
    <t>8734.699999999999</t>
  </si>
  <si>
    <t xml:space="preserve">$195,735.25 </t>
  </si>
  <si>
    <t xml:space="preserve">$187,873.50 </t>
  </si>
  <si>
    <t>$187,873.50</t>
  </si>
  <si>
    <t>18013.18</t>
  </si>
  <si>
    <t>17683.18</t>
  </si>
  <si>
    <t>82</t>
  </si>
  <si>
    <t xml:space="preserve">$1,140,165.39 </t>
  </si>
  <si>
    <t xml:space="preserve">$1,156,930.21 </t>
  </si>
  <si>
    <t xml:space="preserve">871988.06 </t>
  </si>
  <si>
    <t>27336.100000000006</t>
  </si>
  <si>
    <t>22036.060000000012</t>
  </si>
  <si>
    <t xml:space="preserve">$284,942.15 </t>
  </si>
  <si>
    <t>78</t>
  </si>
  <si>
    <t xml:space="preserve">$502,911.54 </t>
  </si>
  <si>
    <t xml:space="preserve">$444,146.42 </t>
  </si>
  <si>
    <t>$444,146.42</t>
  </si>
  <si>
    <t>17051.04</t>
  </si>
  <si>
    <t>13462.29</t>
  </si>
  <si>
    <t xml:space="preserve">$248,131.97 </t>
  </si>
  <si>
    <t xml:space="preserve">$420,076.87 </t>
  </si>
  <si>
    <t xml:space="preserve">420076.87 </t>
  </si>
  <si>
    <t>20201.01999999999</t>
  </si>
  <si>
    <t>14436.460000000003</t>
  </si>
  <si>
    <t>55</t>
  </si>
  <si>
    <t xml:space="preserve">$1,029,847.18 </t>
  </si>
  <si>
    <t xml:space="preserve">$1,670,242.32 </t>
  </si>
  <si>
    <t xml:space="preserve">1670242.3199999998 </t>
  </si>
  <si>
    <t>19781.33</t>
  </si>
  <si>
    <t>14129.150000000001</t>
  </si>
  <si>
    <t>59</t>
  </si>
  <si>
    <t xml:space="preserve">624923.48 </t>
  </si>
  <si>
    <t xml:space="preserve">$1,045,318.84 </t>
  </si>
  <si>
    <t xml:space="preserve">$311,235.19 </t>
  </si>
  <si>
    <t xml:space="preserve">$313,932.64 </t>
  </si>
  <si>
    <t xml:space="preserve">313932.64 </t>
  </si>
  <si>
    <t>11009.260000000004</t>
  </si>
  <si>
    <t>7656.85</t>
  </si>
  <si>
    <t xml:space="preserve">$1,070,453.59 </t>
  </si>
  <si>
    <t xml:space="preserve">$1,055,420.27 </t>
  </si>
  <si>
    <t>$1,055,420.27</t>
  </si>
  <si>
    <t>18716.52999999999</t>
  </si>
  <si>
    <t>11916.580000000002</t>
  </si>
  <si>
    <t xml:space="preserve">$616,671.95 </t>
  </si>
  <si>
    <t xml:space="preserve">$603,921.91 </t>
  </si>
  <si>
    <t xml:space="preserve">444704.52999999997 </t>
  </si>
  <si>
    <t>23330.049999999996</t>
  </si>
  <si>
    <t>18521.29</t>
  </si>
  <si>
    <t xml:space="preserve">$159,217.38 </t>
  </si>
  <si>
    <t xml:space="preserve">$491,898.45 </t>
  </si>
  <si>
    <t xml:space="preserve">$492,081.20 </t>
  </si>
  <si>
    <t>$492,081.20</t>
  </si>
  <si>
    <t>18968.25</t>
  </si>
  <si>
    <t>15041.57</t>
  </si>
  <si>
    <t>43</t>
  </si>
  <si>
    <t xml:space="preserve">$1,033,447.76 </t>
  </si>
  <si>
    <t xml:space="preserve">876900.57 </t>
  </si>
  <si>
    <t>9900.0</t>
  </si>
  <si>
    <t>0</t>
  </si>
  <si>
    <t>547.60</t>
  </si>
  <si>
    <t>42</t>
  </si>
  <si>
    <t xml:space="preserve">$156,547.19 </t>
  </si>
  <si>
    <t xml:space="preserve">$1,040,464.95 </t>
  </si>
  <si>
    <t xml:space="preserve">$1,055,400.62 </t>
  </si>
  <si>
    <t>$1,055,400.62</t>
  </si>
  <si>
    <t>25068.419999999976</t>
  </si>
  <si>
    <t>20257.57999999998</t>
  </si>
  <si>
    <t xml:space="preserve">$847,985.40 </t>
  </si>
  <si>
    <t xml:space="preserve">$835,223.81 </t>
  </si>
  <si>
    <t xml:space="preserve">306490.31 </t>
  </si>
  <si>
    <t>25837.119999999995</t>
  </si>
  <si>
    <t>19687.12</t>
  </si>
  <si>
    <t xml:space="preserve">$528,733.50 </t>
  </si>
  <si>
    <t xml:space="preserve">$465,727.18 </t>
  </si>
  <si>
    <t xml:space="preserve">$474,085.69 </t>
  </si>
  <si>
    <t>$474,085.69</t>
  </si>
  <si>
    <t>16515.22</t>
  </si>
  <si>
    <t>12477.220000000001</t>
  </si>
  <si>
    <t>89</t>
  </si>
  <si>
    <t xml:space="preserve">$292,069.72 </t>
  </si>
  <si>
    <t xml:space="preserve">$290,714.69 </t>
  </si>
  <si>
    <t xml:space="preserve">153370.89 </t>
  </si>
  <si>
    <t>4422.239999999998</t>
  </si>
  <si>
    <t>3122.2200000000003</t>
  </si>
  <si>
    <t>84</t>
  </si>
  <si>
    <t xml:space="preserve">$137,343.80 </t>
  </si>
  <si>
    <t>68</t>
  </si>
  <si>
    <t xml:space="preserve">$831,530.81 </t>
  </si>
  <si>
    <t xml:space="preserve">$788,098.92 </t>
  </si>
  <si>
    <t xml:space="preserve">788098.92 </t>
  </si>
  <si>
    <t>13370.840000000002</t>
  </si>
  <si>
    <t>11184.520000000004</t>
  </si>
  <si>
    <t>64</t>
  </si>
  <si>
    <t xml:space="preserve">$1,576,137.00 </t>
  </si>
  <si>
    <t xml:space="preserve">$1,627,589.16 </t>
  </si>
  <si>
    <t xml:space="preserve">1352321.42 </t>
  </si>
  <si>
    <t>24537.370000000068</t>
  </si>
  <si>
    <t>19817.340000000084</t>
  </si>
  <si>
    <t>66</t>
  </si>
  <si>
    <t xml:space="preserve">$275,267.74 </t>
  </si>
  <si>
    <t xml:space="preserve">$568,159.40 </t>
  </si>
  <si>
    <t xml:space="preserve">$530,825.95 </t>
  </si>
  <si>
    <t xml:space="preserve">271756.18 </t>
  </si>
  <si>
    <t>19886.000000000025</t>
  </si>
  <si>
    <t>15282.56</t>
  </si>
  <si>
    <t>73</t>
  </si>
  <si>
    <t xml:space="preserve">$259,069.77 </t>
  </si>
  <si>
    <t xml:space="preserve">$714,244.38 </t>
  </si>
  <si>
    <t xml:space="preserve">$729,174.64 </t>
  </si>
  <si>
    <t xml:space="preserve">276804.79 </t>
  </si>
  <si>
    <t>20611.549999999996</t>
  </si>
  <si>
    <t>16325.079999999993</t>
  </si>
  <si>
    <t xml:space="preserve">$452,369.85 </t>
  </si>
  <si>
    <t xml:space="preserve">452369.85 </t>
  </si>
  <si>
    <t>20611.550000000025</t>
  </si>
  <si>
    <t>16325.080000000007</t>
  </si>
  <si>
    <t xml:space="preserve">$276,804.79 </t>
  </si>
  <si>
    <t xml:space="preserve">$205,192.08 </t>
  </si>
  <si>
    <t xml:space="preserve">$178,991.71 </t>
  </si>
  <si>
    <t xml:space="preserve">25132.47 </t>
  </si>
  <si>
    <t>6632.769999999998</t>
  </si>
  <si>
    <t>5782.579999999998</t>
  </si>
  <si>
    <t xml:space="preserve">$153,859.24 </t>
  </si>
  <si>
    <t>87</t>
  </si>
  <si>
    <t xml:space="preserve">$260,818.94 </t>
  </si>
  <si>
    <t xml:space="preserve">$259,895.80 </t>
  </si>
  <si>
    <t xml:space="preserve">259895.8 </t>
  </si>
  <si>
    <t>6320.6600000000035</t>
  </si>
  <si>
    <t>4980.760000000002</t>
  </si>
  <si>
    <t xml:space="preserve">$3,180,060.01 </t>
  </si>
  <si>
    <t xml:space="preserve">$3,079,152.99 </t>
  </si>
  <si>
    <t>$3,079,152.99</t>
  </si>
  <si>
    <t>52403.600000000006</t>
  </si>
  <si>
    <t>43903.600000000006</t>
  </si>
  <si>
    <t xml:space="preserve">$751,676.50 </t>
  </si>
  <si>
    <t xml:space="preserve">$758,723.13 </t>
  </si>
  <si>
    <t>$758,723.13</t>
  </si>
  <si>
    <t>3101.159999999999</t>
  </si>
  <si>
    <t>2518.7999999999984</t>
  </si>
  <si>
    <t xml:space="preserve">$1,148,200.10 </t>
  </si>
  <si>
    <t xml:space="preserve">$1,732,245.85 </t>
  </si>
  <si>
    <t xml:space="preserve">0.0 </t>
  </si>
  <si>
    <t>840.00</t>
  </si>
  <si>
    <t>Related Entity</t>
  </si>
  <si>
    <t>Trust</t>
  </si>
  <si>
    <t>$1,732,245.85</t>
  </si>
  <si>
    <t>71</t>
  </si>
  <si>
    <t xml:space="preserve">$586,338.59 </t>
  </si>
  <si>
    <t xml:space="preserve">$592,317.42 </t>
  </si>
  <si>
    <t>$592,317.42</t>
  </si>
  <si>
    <t>16224.460000000001</t>
  </si>
  <si>
    <t>12202.210000000001</t>
  </si>
  <si>
    <t xml:space="preserve">$265,828.15 </t>
  </si>
  <si>
    <t xml:space="preserve">$271,971.43 </t>
  </si>
  <si>
    <t>$271,971.43</t>
  </si>
  <si>
    <t>7988.0800000000045</t>
  </si>
  <si>
    <t>6727.540000000001</t>
  </si>
  <si>
    <t>69</t>
  </si>
  <si>
    <t xml:space="preserve">$295,782.90 </t>
  </si>
  <si>
    <t xml:space="preserve">$277,270.72 </t>
  </si>
  <si>
    <t xml:space="preserve">277270.72 </t>
  </si>
  <si>
    <t>11362.199999999995</t>
  </si>
  <si>
    <t>10113.02</t>
  </si>
  <si>
    <t xml:space="preserve">$810,671.49 </t>
  </si>
  <si>
    <t xml:space="preserve">$840,648.30 </t>
  </si>
  <si>
    <t>$840,648.30</t>
  </si>
  <si>
    <t>13751.430000000002</t>
  </si>
  <si>
    <t>9856.410000000002</t>
  </si>
  <si>
    <t xml:space="preserve">$545,791.01 </t>
  </si>
  <si>
    <t xml:space="preserve">$505,799.05 </t>
  </si>
  <si>
    <t xml:space="preserve">252376.13 </t>
  </si>
  <si>
    <t>22666.969999999958</t>
  </si>
  <si>
    <t>17910.70999999998</t>
  </si>
  <si>
    <t xml:space="preserve">$253,422.92 </t>
  </si>
  <si>
    <t xml:space="preserve">$264,975.39 </t>
  </si>
  <si>
    <t xml:space="preserve">$248,371.70 </t>
  </si>
  <si>
    <t>$248,371.70</t>
  </si>
  <si>
    <t>4476.510000000001</t>
  </si>
  <si>
    <t>3248.2499999999995</t>
  </si>
  <si>
    <t xml:space="preserve">$302,774.46 </t>
  </si>
  <si>
    <t xml:space="preserve">$308,233.94 </t>
  </si>
  <si>
    <t xml:space="preserve">140785.78 </t>
  </si>
  <si>
    <t>6740.550000000004</t>
  </si>
  <si>
    <t>5564.010000000007</t>
  </si>
  <si>
    <t xml:space="preserve">$167,448.16 </t>
  </si>
  <si>
    <t xml:space="preserve">$273,331.81 </t>
  </si>
  <si>
    <t xml:space="preserve">$277,878.56 </t>
  </si>
  <si>
    <t xml:space="preserve">277878.56 </t>
  </si>
  <si>
    <t>4819.630000000001</t>
  </si>
  <si>
    <t>3584.6300000000006</t>
  </si>
  <si>
    <t xml:space="preserve">$341,111.34 </t>
  </si>
  <si>
    <t xml:space="preserve">$273,542.48 </t>
  </si>
  <si>
    <t>$273,542.48</t>
  </si>
  <si>
    <t>3895.8700000000003</t>
  </si>
  <si>
    <t>354.17</t>
  </si>
  <si>
    <t xml:space="preserve">$708,669.37 </t>
  </si>
  <si>
    <t xml:space="preserve">$755,581.01 </t>
  </si>
  <si>
    <t xml:space="preserve">499394.41 </t>
  </si>
  <si>
    <t>14669.740000000002</t>
  </si>
  <si>
    <t>10950.72</t>
  </si>
  <si>
    <t xml:space="preserve">$256,186.60 </t>
  </si>
  <si>
    <t xml:space="preserve">$683,897.47 </t>
  </si>
  <si>
    <t xml:space="preserve">$674,248.48 </t>
  </si>
  <si>
    <t xml:space="preserve">409068.84 </t>
  </si>
  <si>
    <t>20636.129999999986</t>
  </si>
  <si>
    <t>15780.459999999995</t>
  </si>
  <si>
    <t xml:space="preserve">$265,179.64 </t>
  </si>
  <si>
    <t xml:space="preserve">$1,361,801.31 </t>
  </si>
  <si>
    <t xml:space="preserve">$1,399,686.80 </t>
  </si>
  <si>
    <t xml:space="preserve">771171.73 </t>
  </si>
  <si>
    <t>32357.28000000001</t>
  </si>
  <si>
    <t>25647.060000000023</t>
  </si>
  <si>
    <t xml:space="preserve">$628,515.07 </t>
  </si>
  <si>
    <t xml:space="preserve">628515.07 </t>
  </si>
  <si>
    <t>32357.27999999999</t>
  </si>
  <si>
    <t>25647.05999999999</t>
  </si>
  <si>
    <t xml:space="preserve">$771,171.73 </t>
  </si>
  <si>
    <t xml:space="preserve">$5,437,016.70 </t>
  </si>
  <si>
    <t xml:space="preserve">$6,426,831.09 </t>
  </si>
  <si>
    <t xml:space="preserve">3909066.1100000003 </t>
  </si>
  <si>
    <t>22212.500000000004</t>
  </si>
  <si>
    <t>16212.660000000003</t>
  </si>
  <si>
    <t xml:space="preserve">$2,517,764.98 </t>
  </si>
  <si>
    <t xml:space="preserve">4563449.8100000005 </t>
  </si>
  <si>
    <t xml:space="preserve">$1,863,381.28 </t>
  </si>
  <si>
    <t xml:space="preserve">$189,510.18 </t>
  </si>
  <si>
    <t xml:space="preserve">$172,732.55 </t>
  </si>
  <si>
    <t xml:space="preserve">172732.55 </t>
  </si>
  <si>
    <t>5515.709999999998</t>
  </si>
  <si>
    <t>4361.579999999999</t>
  </si>
  <si>
    <t>86</t>
  </si>
  <si>
    <t xml:space="preserve">$1,519,630.24 </t>
  </si>
  <si>
    <t xml:space="preserve">$1,592,312.15 </t>
  </si>
  <si>
    <t xml:space="preserve">365868.08 </t>
  </si>
  <si>
    <t>1142.4999999999998</t>
  </si>
  <si>
    <t>Superfund</t>
  </si>
  <si>
    <t>$1,226,444.07</t>
  </si>
  <si>
    <t xml:space="preserve">$478,631.84 </t>
  </si>
  <si>
    <t xml:space="preserve">$479,048.82 </t>
  </si>
  <si>
    <t xml:space="preserve">257700.99 </t>
  </si>
  <si>
    <t>12448.61</t>
  </si>
  <si>
    <t>8518.61</t>
  </si>
  <si>
    <t xml:space="preserve">$221,347.83 </t>
  </si>
  <si>
    <t xml:space="preserve">$948,643.34 </t>
  </si>
  <si>
    <t xml:space="preserve">$1,017,328.16 </t>
  </si>
  <si>
    <t xml:space="preserve">1017328.16 </t>
  </si>
  <si>
    <t>7911.889999999998</t>
  </si>
  <si>
    <t>7391.089999999998</t>
  </si>
  <si>
    <t>57</t>
  </si>
  <si>
    <t xml:space="preserve">$1,941,627.86 </t>
  </si>
  <si>
    <t xml:space="preserve">$1,992,422.25 </t>
  </si>
  <si>
    <t xml:space="preserve">1992422.25 </t>
  </si>
  <si>
    <t>9952.04</t>
  </si>
  <si>
    <t>435.0</t>
  </si>
  <si>
    <t>488.76</t>
  </si>
  <si>
    <t>65</t>
  </si>
  <si>
    <t xml:space="preserve">$505,062.44 </t>
  </si>
  <si>
    <t xml:space="preserve">$422,317.70 </t>
  </si>
  <si>
    <t xml:space="preserve">325627.1 </t>
  </si>
  <si>
    <t>23745.42999999994</t>
  </si>
  <si>
    <t>17822.54999999999</t>
  </si>
  <si>
    <t>90</t>
  </si>
  <si>
    <t xml:space="preserve">$96,690.60 </t>
  </si>
  <si>
    <t xml:space="preserve">$844,773.95 </t>
  </si>
  <si>
    <t xml:space="preserve">$925,660.11 </t>
  </si>
  <si>
    <t xml:space="preserve">376104.84 </t>
  </si>
  <si>
    <t>7645.269999999999</t>
  </si>
  <si>
    <t>208.33</t>
  </si>
  <si>
    <t>6,394.92</t>
  </si>
  <si>
    <t>58</t>
  </si>
  <si>
    <t xml:space="preserve">$549,555.27 </t>
  </si>
  <si>
    <t xml:space="preserve">$2,088,460.92 </t>
  </si>
  <si>
    <t xml:space="preserve">$2,009,687.22 </t>
  </si>
  <si>
    <t xml:space="preserve">942697.66 </t>
  </si>
  <si>
    <t>20352.359999999993</t>
  </si>
  <si>
    <t>15509.890000000009</t>
  </si>
  <si>
    <t xml:space="preserve">$1,066,989.56 </t>
  </si>
  <si>
    <t xml:space="preserve">1066989.56 </t>
  </si>
  <si>
    <t>20352.360000000004</t>
  </si>
  <si>
    <t>15509.889999999998</t>
  </si>
  <si>
    <t xml:space="preserve">$942,697.66 </t>
  </si>
  <si>
    <t>45</t>
  </si>
  <si>
    <t xml:space="preserve">$880,395.62 </t>
  </si>
  <si>
    <t xml:space="preserve">$911,149.34 </t>
  </si>
  <si>
    <t>$911,149.34</t>
  </si>
  <si>
    <t>19053.460000000003</t>
  </si>
  <si>
    <t>15082.620000000003</t>
  </si>
  <si>
    <t>48</t>
  </si>
  <si>
    <t>$0.00</t>
  </si>
  <si>
    <t>710.4300000000001</t>
  </si>
  <si>
    <t xml:space="preserve">$1,051,432.01 </t>
  </si>
  <si>
    <t xml:space="preserve">$1,087,814.88 </t>
  </si>
  <si>
    <t>$1,087,814.88</t>
  </si>
  <si>
    <t>18977.83</t>
  </si>
  <si>
    <t>15002.83</t>
  </si>
  <si>
    <t xml:space="preserve">$721,669.93 </t>
  </si>
  <si>
    <t xml:space="preserve">$762,117.87 </t>
  </si>
  <si>
    <t xml:space="preserve">121705.03 </t>
  </si>
  <si>
    <t>21441.91</t>
  </si>
  <si>
    <t>16352.03</t>
  </si>
  <si>
    <t xml:space="preserve">$640,412.84 </t>
  </si>
  <si>
    <t xml:space="preserve">$283,387.40 </t>
  </si>
  <si>
    <t xml:space="preserve">$274,684.22 </t>
  </si>
  <si>
    <t>$274,684.22</t>
  </si>
  <si>
    <t>5154.399999999997</t>
  </si>
  <si>
    <t>3807.859999999999</t>
  </si>
  <si>
    <t xml:space="preserve">$2,037,444.06 </t>
  </si>
  <si>
    <t xml:space="preserve">$2,160,336.26 </t>
  </si>
  <si>
    <t xml:space="preserve">1112703.77 </t>
  </si>
  <si>
    <t>44582.91000000005</t>
  </si>
  <si>
    <t>38032.950000000026</t>
  </si>
  <si>
    <t xml:space="preserve">$1,047,632.49 </t>
  </si>
  <si>
    <t>54</t>
  </si>
  <si>
    <t xml:space="preserve">$1,259,280.73 </t>
  </si>
  <si>
    <t xml:space="preserve">445153.38 </t>
  </si>
  <si>
    <t>5268.509999999998</t>
  </si>
  <si>
    <t>89,904.33</t>
  </si>
  <si>
    <t xml:space="preserve">$814,127.35 </t>
  </si>
  <si>
    <t xml:space="preserve">$1,687,531.74 </t>
  </si>
  <si>
    <t xml:space="preserve">$1,775,214.94 </t>
  </si>
  <si>
    <t xml:space="preserve">1298717.32 </t>
  </si>
  <si>
    <t>24871.910000000007</t>
  </si>
  <si>
    <t>19421.87</t>
  </si>
  <si>
    <t xml:space="preserve">$476,497.62 </t>
  </si>
  <si>
    <t xml:space="preserve">$1,360,220.57 </t>
  </si>
  <si>
    <t xml:space="preserve">$1,344,217.19 </t>
  </si>
  <si>
    <t>$1,344,217.19</t>
  </si>
  <si>
    <t>19425.08</t>
  </si>
  <si>
    <t>14108.43</t>
  </si>
  <si>
    <t>Report Period</t>
  </si>
  <si>
    <t>Last 12 mths from Report Date</t>
  </si>
  <si>
    <t>Total Received</t>
  </si>
  <si>
    <t>New Business</t>
  </si>
  <si>
    <t>Ongoing</t>
  </si>
  <si>
    <t>Client Fee</t>
  </si>
  <si>
    <t>Supplier gross</t>
  </si>
  <si>
    <t>NewBusiness Gross</t>
  </si>
  <si>
    <t>Ongoing Gross</t>
  </si>
  <si>
    <t>Client Fee Gross</t>
  </si>
  <si>
    <t>16675.11</t>
  </si>
  <si>
    <t>-0.53</t>
  </si>
  <si>
    <t>16675.64</t>
  </si>
  <si>
    <t>0.0</t>
  </si>
  <si>
    <t>287.5</t>
  </si>
  <si>
    <t>4555.84</t>
  </si>
  <si>
    <t>10215.68</t>
  </si>
  <si>
    <t>22635.14</t>
  </si>
  <si>
    <t>14945.6</t>
  </si>
  <si>
    <t>21977.100000000002</t>
  </si>
  <si>
    <t>20918.77</t>
  </si>
  <si>
    <t>6802.3</t>
  </si>
  <si>
    <t>11043.02</t>
  </si>
  <si>
    <t>20551.42</t>
  </si>
  <si>
    <t>6784.68</t>
  </si>
  <si>
    <t>20201.02</t>
  </si>
  <si>
    <t>19101.02</t>
  </si>
  <si>
    <t>1100.0</t>
  </si>
  <si>
    <t>19781.329999999998</t>
  </si>
  <si>
    <t>11009.259999999998</t>
  </si>
  <si>
    <t>18716.530000000002</t>
  </si>
  <si>
    <t>17418.73</t>
  </si>
  <si>
    <t>17253.73</t>
  </si>
  <si>
    <t>165.0</t>
  </si>
  <si>
    <t>5911.32</t>
  </si>
  <si>
    <t>9020.0</t>
  </si>
  <si>
    <t>880.0</t>
  </si>
  <si>
    <t>25068.42</t>
  </si>
  <si>
    <t>9646.84</t>
  </si>
  <si>
    <t>16190.279999999999</t>
  </si>
  <si>
    <t>2274.59</t>
  </si>
  <si>
    <t>2147.65</t>
  </si>
  <si>
    <t>13370.84</t>
  </si>
  <si>
    <t>12270.84</t>
  </si>
  <si>
    <t>20955.46</t>
  </si>
  <si>
    <t>3581.91</t>
  </si>
  <si>
    <t>14360.07</t>
  </si>
  <si>
    <t>13260.07</t>
  </si>
  <si>
    <t>5525.93</t>
  </si>
  <si>
    <t>4425.93</t>
  </si>
  <si>
    <t>7609.43</t>
  </si>
  <si>
    <t>13002.119999999999</t>
  </si>
  <si>
    <t>439.5</t>
  </si>
  <si>
    <t>12562.619999999999</t>
  </si>
  <si>
    <t>2304.64</t>
  </si>
  <si>
    <t>4328.13</t>
  </si>
  <si>
    <t>6320.66</t>
  </si>
  <si>
    <t>10738.1</t>
  </si>
  <si>
    <t>41665.5</t>
  </si>
  <si>
    <t>3101.16</t>
  </si>
  <si>
    <t>26821.28</t>
  </si>
  <si>
    <t>16224.46</t>
  </si>
  <si>
    <t>7988.08</t>
  </si>
  <si>
    <t>11362.199999999999</t>
  </si>
  <si>
    <t>3630.0</t>
  </si>
  <si>
    <t>7732.2</t>
  </si>
  <si>
    <t>13751.43</t>
  </si>
  <si>
    <t>11333.550000000001</t>
  </si>
  <si>
    <t>11333.42</t>
  </si>
  <si>
    <t>4476.51</t>
  </si>
  <si>
    <t>3279.4600000000005</t>
  </si>
  <si>
    <t>3461.09</t>
  </si>
  <si>
    <t>4819.63</t>
  </si>
  <si>
    <t>3895.87</t>
  </si>
  <si>
    <t>9163.910000000002</t>
  </si>
  <si>
    <t>5505.83</t>
  </si>
  <si>
    <t>12770.980000000001</t>
  </si>
  <si>
    <t>7865.15</t>
  </si>
  <si>
    <t>18043.73</t>
  </si>
  <si>
    <t>357.0</t>
  </si>
  <si>
    <t>17686.73</t>
  </si>
  <si>
    <t>14313.55</t>
  </si>
  <si>
    <t>234.76</t>
  </si>
  <si>
    <t>14078.79</t>
  </si>
  <si>
    <t>15607.099999999999</t>
  </si>
  <si>
    <t>13077.099999999999</t>
  </si>
  <si>
    <t>1430.0</t>
  </si>
  <si>
    <t>6605.4</t>
  </si>
  <si>
    <t>5515.71</t>
  </si>
  <si>
    <t>684.13</t>
  </si>
  <si>
    <t>458.37</t>
  </si>
  <si>
    <t>21248.15</t>
  </si>
  <si>
    <t>6615.31</t>
  </si>
  <si>
    <t>5833.299999999999</t>
  </si>
  <si>
    <t>7911.89</t>
  </si>
  <si>
    <t>9496.04</t>
  </si>
  <si>
    <t>6600.0</t>
  </si>
  <si>
    <t>2896.04</t>
  </si>
  <si>
    <t>456.0</t>
  </si>
  <si>
    <t>16699.36</t>
  </si>
  <si>
    <t>7046.07</t>
  </si>
  <si>
    <t>5265.0</t>
  </si>
  <si>
    <t>2380.27</t>
  </si>
  <si>
    <t>9281.01</t>
  </si>
  <si>
    <t>11071.35</t>
  </si>
  <si>
    <t>19053.46</t>
  </si>
  <si>
    <t>710.43</t>
  </si>
  <si>
    <t>261.81</t>
  </si>
  <si>
    <t>448.62</t>
  </si>
  <si>
    <t>7348.68</t>
  </si>
  <si>
    <t>14093.23</t>
  </si>
  <si>
    <t>5154.400000000001</t>
  </si>
  <si>
    <t>27279.480000000003</t>
  </si>
  <si>
    <t>17303.43</t>
  </si>
  <si>
    <t>5798.26</t>
  </si>
  <si>
    <t>-529.7499999999998</t>
  </si>
  <si>
    <t>17496.98</t>
  </si>
  <si>
    <t>7374.93</t>
  </si>
  <si>
    <t>R1 20251231
R2 20241231
S1 20241301
S2 20231301</t>
  </si>
  <si>
    <t>Data Entered</t>
  </si>
  <si>
    <t>Required - 
Not entered</t>
  </si>
  <si>
    <t>ý</t>
  </si>
  <si>
    <t>Not Required -
Not Entered</t>
  </si>
  <si>
    <t>Entity Category</t>
  </si>
  <si>
    <t>Address</t>
  </si>
  <si>
    <t>Phone</t>
  </si>
  <si>
    <t>Email</t>
  </si>
  <si>
    <t>Risk Profile</t>
  </si>
  <si>
    <t>Consent Req</t>
  </si>
  <si>
    <t>Next Consent Date</t>
  </si>
  <si>
    <t>FSG 
(current version)</t>
  </si>
  <si>
    <t>Goals</t>
  </si>
  <si>
    <t>SoA/RoA</t>
  </si>
  <si>
    <t>Review</t>
  </si>
  <si>
    <t>Commpay</t>
  </si>
  <si>
    <t>Portfolio</t>
  </si>
  <si>
    <t>Insurance</t>
  </si>
  <si>
    <t>Client Active</t>
  </si>
  <si>
    <t>P</t>
  </si>
  <si>
    <t>O</t>
  </si>
  <si>
    <t>Q</t>
  </si>
  <si>
    <t>Schwabrow, Ingrid</t>
  </si>
  <si>
    <t>XXXX</t>
  </si>
  <si>
    <t>XXX</t>
  </si>
  <si>
    <t>[Practice Name]</t>
  </si>
  <si>
    <t>[Practice Name]
FAM XS Sydney - MPS/Atlas</t>
  </si>
  <si>
    <t>[Surname, Firstname]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</si>
</sst>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m/d/yyyy"/>
    <numFmt numFmtId="166" formatCode="\$#,##0"/>
    <numFmt numFmtId="167" formatCode="\$#,##0.00"/>
  </numFmts>
  <fonts count="20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6"/>
      <color theme="1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Wingdings"/>
      <charset val="2"/>
    </font>
    <font>
      <sz val="11"/>
      <color theme="1"/>
      <name val="Wingdings"/>
      <charset val="2"/>
    </font>
    <font>
      <sz val="11"/>
      <color theme="1"/>
      <name val="Wingdings"/>
      <charset val="2"/>
    </font>
    <font>
      <b/>
      <sz val="11"/>
      <color rgb="FF00B050"/>
      <name val="Wingdings 2"/>
      <family val="1"/>
      <charset val="2"/>
    </font>
    <font>
      <b/>
      <sz val="11"/>
      <color rgb="FFFF0000"/>
      <name val="Wingdings 2"/>
      <family val="1"/>
      <charset val="2"/>
    </font>
    <font>
      <b/>
      <sz val="11"/>
      <color rgb="FF70AD47"/>
      <name val="Wingdings 2"/>
      <family val="1"/>
      <charset val="2"/>
    </font>
    <font>
      <sz val="11"/>
      <color rgb="FF000000"/>
      <name val="Wingdings 2"/>
      <family val="1"/>
      <charset val="2"/>
    </font>
    <font>
      <sz val="11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EB9C"/>
        <bgColor rgb="FFFFCC99"/>
      </patternFill>
    </fill>
    <fill>
      <patternFill patternType="solid">
        <fgColor theme="0"/>
        <bgColor rgb="FFF2F2F2"/>
      </patternFill>
    </fill>
    <fill>
      <patternFill patternType="solid">
        <fgColor theme="4" tint="0.39988402966399123"/>
        <bgColor rgb="FF98B8D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2F2F2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3" fillId="0" borderId="0" applyBorder="0" applyProtection="0"/>
    <xf numFmtId="0" fontId="3" fillId="2" borderId="0" applyBorder="0" applyProtection="0"/>
  </cellStyleXfs>
  <cellXfs count="78">
    <xf numFmtId="0" fontId="0" fillId="0" borderId="0" xfId="0"/>
    <xf numFmtId="0" fontId="0" fillId="0" borderId="0" xfId="0" applyAlignment="1">
      <alignment horizontal="right" indent="1"/>
    </xf>
    <xf numFmtId="0" fontId="1" fillId="3" borderId="0" xfId="0" applyFont="1" applyFill="1"/>
    <xf numFmtId="0" fontId="2" fillId="4" borderId="0" xfId="2" applyFont="1" applyFill="1" applyBorder="1" applyProtection="1"/>
    <xf numFmtId="0" fontId="2" fillId="4" borderId="0" xfId="2" applyFont="1" applyFill="1" applyBorder="1" applyAlignment="1" applyProtection="1">
      <alignment horizontal="right" indent="1"/>
    </xf>
    <xf numFmtId="0" fontId="4" fillId="4" borderId="0" xfId="2" applyFont="1" applyFill="1" applyBorder="1" applyAlignment="1" applyProtection="1">
      <alignment horizontal="right"/>
    </xf>
    <xf numFmtId="164" fontId="5" fillId="4" borderId="0" xfId="2" applyNumberFormat="1" applyFont="1" applyFill="1" applyBorder="1" applyProtection="1"/>
    <xf numFmtId="165" fontId="5" fillId="4" borderId="0" xfId="2" applyNumberFormat="1" applyFont="1" applyFill="1" applyBorder="1" applyProtection="1"/>
    <xf numFmtId="0" fontId="6" fillId="3" borderId="0" xfId="0" applyFont="1" applyFill="1"/>
    <xf numFmtId="2" fontId="6" fillId="3" borderId="0" xfId="0" applyNumberFormat="1" applyFont="1" applyFill="1"/>
    <xf numFmtId="0" fontId="7" fillId="4" borderId="1" xfId="2" applyFont="1" applyFill="1" applyBorder="1" applyProtection="1"/>
    <xf numFmtId="0" fontId="0" fillId="4" borderId="2" xfId="2" applyFont="1" applyFill="1" applyBorder="1" applyProtection="1"/>
    <xf numFmtId="1" fontId="0" fillId="4" borderId="3" xfId="2" applyNumberFormat="1" applyFont="1" applyFill="1" applyBorder="1" applyAlignment="1" applyProtection="1">
      <alignment horizontal="right" indent="1"/>
    </xf>
    <xf numFmtId="0" fontId="0" fillId="0" borderId="4" xfId="0" applyBorder="1"/>
    <xf numFmtId="0" fontId="0" fillId="0" borderId="5" xfId="0" applyBorder="1" applyAlignment="1">
      <alignment horizontal="right" indent="1"/>
    </xf>
    <xf numFmtId="166" fontId="0" fillId="0" borderId="0" xfId="0" applyNumberFormat="1"/>
    <xf numFmtId="0" fontId="8" fillId="0" borderId="0" xfId="0" applyFont="1"/>
    <xf numFmtId="0" fontId="7" fillId="4" borderId="4" xfId="2" applyFont="1" applyFill="1" applyBorder="1" applyProtection="1"/>
    <xf numFmtId="0" fontId="0" fillId="4" borderId="0" xfId="2" applyFont="1" applyFill="1" applyBorder="1" applyProtection="1"/>
    <xf numFmtId="1" fontId="0" fillId="4" borderId="5" xfId="2" applyNumberFormat="1" applyFont="1" applyFill="1" applyBorder="1" applyAlignment="1" applyProtection="1">
      <alignment horizontal="right" indent="1"/>
    </xf>
    <xf numFmtId="0" fontId="7" fillId="4" borderId="6" xfId="2" applyFont="1" applyFill="1" applyBorder="1" applyProtection="1"/>
    <xf numFmtId="0" fontId="0" fillId="4" borderId="7" xfId="2" applyFont="1" applyFill="1" applyBorder="1" applyProtection="1"/>
    <xf numFmtId="166" fontId="0" fillId="4" borderId="8" xfId="2" applyNumberFormat="1" applyFont="1" applyFill="1" applyBorder="1" applyAlignment="1" applyProtection="1">
      <alignment horizontal="right" indent="1"/>
    </xf>
    <xf numFmtId="166" fontId="0" fillId="4" borderId="3" xfId="2" applyNumberFormat="1" applyFont="1" applyFill="1" applyBorder="1" applyAlignment="1" applyProtection="1">
      <alignment horizontal="right" indent="1"/>
    </xf>
    <xf numFmtId="0" fontId="9" fillId="0" borderId="0" xfId="0" applyFont="1" applyAlignment="1">
      <alignment horizontal="center"/>
    </xf>
    <xf numFmtId="166" fontId="0" fillId="4" borderId="5" xfId="2" applyNumberFormat="1" applyFont="1" applyFill="1" applyBorder="1" applyAlignment="1" applyProtection="1">
      <alignment horizontal="right" indent="1"/>
    </xf>
    <xf numFmtId="10" fontId="0" fillId="4" borderId="8" xfId="2" applyNumberFormat="1" applyFont="1" applyFill="1" applyBorder="1" applyAlignment="1" applyProtection="1">
      <alignment horizontal="right" indent="1"/>
    </xf>
    <xf numFmtId="0" fontId="7" fillId="4" borderId="9" xfId="2" applyFont="1" applyFill="1" applyBorder="1" applyProtection="1"/>
    <xf numFmtId="0" fontId="0" fillId="4" borderId="10" xfId="2" applyFont="1" applyFill="1" applyBorder="1" applyProtection="1"/>
    <xf numFmtId="1" fontId="0" fillId="4" borderId="11" xfId="2" applyNumberFormat="1" applyFont="1" applyFill="1" applyBorder="1" applyAlignment="1" applyProtection="1">
      <alignment horizontal="right" indent="1"/>
    </xf>
    <xf numFmtId="0" fontId="7" fillId="4" borderId="1" xfId="0" applyFont="1" applyFill="1" applyBorder="1"/>
    <xf numFmtId="0" fontId="0" fillId="4" borderId="2" xfId="0" applyFill="1" applyBorder="1"/>
    <xf numFmtId="167" fontId="0" fillId="4" borderId="3" xfId="0" applyNumberFormat="1" applyFill="1" applyBorder="1" applyAlignment="1">
      <alignment horizontal="right" indent="1"/>
    </xf>
    <xf numFmtId="0" fontId="7" fillId="4" borderId="6" xfId="0" applyFont="1" applyFill="1" applyBorder="1"/>
    <xf numFmtId="0" fontId="0" fillId="4" borderId="7" xfId="0" applyFill="1" applyBorder="1"/>
    <xf numFmtId="167" fontId="0" fillId="4" borderId="8" xfId="0" applyNumberFormat="1" applyFill="1" applyBorder="1" applyAlignment="1">
      <alignment horizontal="right" indent="1"/>
    </xf>
    <xf numFmtId="0" fontId="0" fillId="5" borderId="0" xfId="0" applyFill="1"/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1"/>
    </xf>
    <xf numFmtId="0" fontId="0" fillId="6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166" fontId="4" fillId="0" borderId="0" xfId="0" applyNumberFormat="1" applyFont="1"/>
    <xf numFmtId="0" fontId="1" fillId="0" borderId="0" xfId="0" applyFont="1"/>
    <xf numFmtId="164" fontId="0" fillId="0" borderId="0" xfId="2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6" fontId="7" fillId="0" borderId="12" xfId="0" applyNumberFormat="1" applyFont="1" applyBorder="1" applyAlignment="1">
      <alignment horizontal="center" wrapText="1"/>
    </xf>
    <xf numFmtId="0" fontId="7" fillId="6" borderId="12" xfId="0" applyFont="1" applyFill="1" applyBorder="1"/>
    <xf numFmtId="0" fontId="7" fillId="6" borderId="12" xfId="0" applyFont="1" applyFill="1" applyBorder="1" applyAlignment="1">
      <alignment wrapText="1"/>
    </xf>
    <xf numFmtId="0" fontId="7" fillId="0" borderId="0" xfId="0" applyFont="1"/>
    <xf numFmtId="0" fontId="0" fillId="6" borderId="0" xfId="0" applyFill="1" applyAlignment="1">
      <alignment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164" fontId="0" fillId="0" borderId="0" xfId="2" applyNumberFormat="1" applyFont="1" applyFill="1" applyBorder="1" applyAlignment="1" applyProtection="1">
      <alignment horizontal="left"/>
    </xf>
    <xf numFmtId="0" fontId="7" fillId="0" borderId="12" xfId="0" applyFont="1" applyBorder="1" applyAlignment="1">
      <alignment horizontal="center" vertical="center" wrapText="1"/>
    </xf>
    <xf numFmtId="0" fontId="11" fillId="5" borderId="0" xfId="0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0" xfId="2" applyNumberFormat="1" applyFont="1" applyFill="1" applyBorder="1" applyAlignment="1" applyProtection="1">
      <alignment horizontal="left"/>
    </xf>
    <xf numFmtId="2" fontId="1" fillId="0" borderId="0" xfId="1" applyNumberFormat="1" applyFont="1" applyBorder="1" applyAlignment="1" applyProtection="1">
      <alignment wrapText="1"/>
    </xf>
    <xf numFmtId="2" fontId="1" fillId="0" borderId="0" xfId="0" applyNumberFormat="1" applyFont="1"/>
    <xf numFmtId="166" fontId="7" fillId="0" borderId="13" xfId="0" applyNumberFormat="1" applyFont="1" applyBorder="1" applyAlignment="1">
      <alignment horizontal="center" wrapText="1"/>
    </xf>
    <xf numFmtId="166" fontId="15" fillId="0" borderId="0" xfId="0" applyNumberFormat="1" applyFont="1" applyAlignment="1">
      <alignment horizontal="center" wrapText="1"/>
    </xf>
    <xf numFmtId="166" fontId="16" fillId="0" borderId="0" xfId="0" applyNumberFormat="1" applyFont="1" applyAlignment="1">
      <alignment horizontal="center" wrapText="1"/>
    </xf>
    <xf numFmtId="166" fontId="17" fillId="0" borderId="0" xfId="0" applyNumberFormat="1" applyFont="1" applyAlignment="1">
      <alignment horizontal="center" wrapText="1"/>
    </xf>
    <xf numFmtId="166" fontId="15" fillId="0" borderId="5" xfId="0" applyNumberFormat="1" applyFont="1" applyBorder="1" applyAlignment="1">
      <alignment horizontal="center" wrapText="1"/>
    </xf>
    <xf numFmtId="166" fontId="18" fillId="0" borderId="0" xfId="0" applyNumberFormat="1" applyFont="1" applyAlignment="1">
      <alignment horizontal="center" wrapText="1"/>
    </xf>
    <xf numFmtId="166" fontId="16" fillId="0" borderId="5" xfId="0" applyNumberFormat="1" applyFont="1" applyBorder="1" applyAlignment="1">
      <alignment horizontal="center" wrapText="1"/>
    </xf>
    <xf numFmtId="166" fontId="19" fillId="0" borderId="0" xfId="0" applyNumberFormat="1" applyFont="1" applyAlignment="1">
      <alignment horizontal="center" wrapText="1"/>
    </xf>
    <xf numFmtId="166" fontId="14" fillId="0" borderId="0" xfId="0" applyNumberFormat="1" applyFont="1"/>
    <xf numFmtId="0" fontId="7" fillId="4" borderId="0" xfId="2" applyFont="1" applyFill="1" applyBorder="1" applyAlignment="1" applyProtection="1">
      <alignment horizont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Excel Built-in Neutral" xfId="2" xr:uid="{00000000-0005-0000-0000-000006000000}"/>
    <cellStyle name="Normal" xfId="0" builtinId="0"/>
    <cellStyle name="Percent" xfId="1" builtinId="5"/>
  </cellStyles>
  <dxfs count="36"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sz val="11"/>
        <color rgb="FFFFC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sz val="11"/>
        <color rgb="FFFF0000"/>
        <name val="Calibri"/>
        <family val="2"/>
      </font>
    </dxf>
    <dxf>
      <font>
        <b val="0"/>
        <sz val="11"/>
        <color rgb="FFFF0000"/>
        <name val="Calibri"/>
        <family val="2"/>
      </font>
    </dxf>
    <dxf>
      <font>
        <sz val="11"/>
        <color rgb="FFFFC0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sz val="11"/>
        <color rgb="FFFFC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 val="0"/>
        <sz val="11"/>
        <color rgb="FFFFCC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  <dxf>
      <font>
        <b/>
        <i val="0"/>
        <sz val="11"/>
        <color rgb="FFFF0000"/>
        <name val="Calibri"/>
        <family val="2"/>
      </font>
    </dxf>
    <dxf>
      <font>
        <b/>
        <i val="0"/>
        <sz val="11"/>
        <color rgb="FF00FF00"/>
        <name val="Calibri"/>
        <family val="2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98B8DF"/>
      <rgbColor rgb="FF808080"/>
      <rgbColor rgb="FF5B9BD5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DC3E6"/>
      <rgbColor rgb="FFFF99CC"/>
      <rgbColor rgb="FFCC99FF"/>
      <rgbColor rgb="FFFFCC99"/>
      <rgbColor rgb="FF4472C4"/>
      <rgbColor rgb="FF33CCCC"/>
      <rgbColor rgb="FF70AD47"/>
      <rgbColor rgb="FFFFCC00"/>
      <rgbColor rgb="FFFFC000"/>
      <rgbColor rgb="FFED7D31"/>
      <rgbColor rgb="FF666699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5914270211612"/>
          <c:y val="0.11338891613535999"/>
          <c:w val="0.80075963103635395"/>
          <c:h val="0.870328592447278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8C83-4A00-98D0-56CF7DF609A3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8C83-4A00-98D0-56CF7DF609A3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8C83-4A00-98D0-56CF7DF609A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8C83-4A00-98D0-56CF7DF609A3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8C83-4A00-98D0-56CF7DF609A3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8C83-4A00-98D0-56CF7DF609A3}"/>
              </c:ext>
            </c:extLst>
          </c:dPt>
          <c:dPt>
            <c:idx val="6"/>
            <c:bubble3D val="0"/>
            <c:spPr>
              <a:solidFill>
                <a:srgbClr val="98B8D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8C83-4A00-98D0-56CF7DF609A3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3-4A00-98D0-56CF7DF609A3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3-4A00-98D0-56CF7DF609A3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3-4A00-98D0-56CF7DF609A3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3-4A00-98D0-56CF7DF609A3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3-4A00-98D0-56CF7DF609A3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3-4A00-98D0-56CF7DF609A3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333333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83-4A00-98D0-56CF7DF609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333333"/>
                    </a:solidFill>
                    <a:uFillTx/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1"/>
            <c:separator>; 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Summary!$J$7:$J$13</c:f>
              <c:strCache>
                <c:ptCount val="7"/>
                <c:pt idx="0">
                  <c:v>Nil </c:v>
                </c:pt>
                <c:pt idx="1">
                  <c:v>&lt;= 35</c:v>
                </c:pt>
                <c:pt idx="2">
                  <c:v>36-45</c:v>
                </c:pt>
                <c:pt idx="3">
                  <c:v>46-55</c:v>
                </c:pt>
                <c:pt idx="4">
                  <c:v>56-65</c:v>
                </c:pt>
                <c:pt idx="5">
                  <c:v>66-75</c:v>
                </c:pt>
                <c:pt idx="6">
                  <c:v>76 +</c:v>
                </c:pt>
              </c:strCache>
            </c:strRef>
          </c:cat>
          <c:val>
            <c:numRef>
              <c:f>Summary!$K$7:$K$13</c:f>
              <c:numCache>
                <c:formatCode>\$#,##0</c:formatCode>
                <c:ptCount val="7"/>
                <c:pt idx="0">
                  <c:v>2958689.92</c:v>
                </c:pt>
                <c:pt idx="1">
                  <c:v>0</c:v>
                </c:pt>
                <c:pt idx="2">
                  <c:v>4903287.0200000005</c:v>
                </c:pt>
                <c:pt idx="3">
                  <c:v>3974841.8899999904</c:v>
                </c:pt>
                <c:pt idx="4">
                  <c:v>2841454.2300000004</c:v>
                </c:pt>
                <c:pt idx="5">
                  <c:v>21651093.359999999</c:v>
                </c:pt>
                <c:pt idx="6">
                  <c:v>37966118.809999995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83-4A00-98D0-56CF7DF6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560">
          <a:noFill/>
        </a:ln>
      </c:spPr>
    </c:plotArea>
    <c:plotVisOnly val="1"/>
    <c:dispBlanksAs val="gap"/>
    <c:showDLblsOverMax val="1"/>
  </c:chart>
  <c:spPr>
    <a:noFill/>
    <a:ln w="648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53082465972778"/>
          <c:y val="6.14035087719298E-2"/>
          <c:w val="0.72473979183346704"/>
          <c:h val="0.86359649122807003"/>
        </c:manualLayout>
      </c:layout>
      <c:doughnutChart>
        <c:varyColors val="1"/>
        <c:ser>
          <c:idx val="0"/>
          <c:order val="0"/>
          <c:spPr>
            <a:noFill/>
            <a:ln w="0">
              <a:noFill/>
            </a:ln>
          </c:spPr>
          <c:dPt>
            <c:idx val="0"/>
            <c:bubble3D val="0"/>
            <c:spPr>
              <a:noFill/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D4-4997-BD5E-8F64E67EA5E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3-1BD4-4997-BD5E-8F64E67EA5E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5-1BD4-4997-BD5E-8F64E67EA5E3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7-1BD4-4997-BD5E-8F64E67EA5E3}"/>
              </c:ext>
            </c:extLst>
          </c:dPt>
          <c:dPt>
            <c:idx val="4"/>
            <c:bubble3D val="0"/>
            <c:spPr>
              <a:noFill/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9-1BD4-4997-BD5E-8F64E67EA5E3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4-4997-BD5E-8F64E67EA5E3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4-4997-BD5E-8F64E67EA5E3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4-4997-BD5E-8F64E67EA5E3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D4-4997-BD5E-8F64E67EA5E3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D4-4997-BD5E-8F64E67EA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Summary!$AB$4:$AB$8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30</c:v>
                </c:pt>
                <c:pt idx="3">
                  <c:v>20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D4-4997-BD5E-8F64E67EA5E3}"/>
            </c:ext>
          </c:extLst>
        </c:ser>
        <c:ser>
          <c:idx val="1"/>
          <c:order val="1"/>
          <c:tx>
            <c:strRef>
              <c:f>Summary!$AE$4:$AE$6</c:f>
              <c:strCache>
                <c:ptCount val="3"/>
                <c:pt idx="0">
                  <c:v>#DIV/0!</c:v>
                </c:pt>
                <c:pt idx="1">
                  <c:v>1</c:v>
                </c:pt>
                <c:pt idx="2">
                  <c:v>#DIV/0!</c:v>
                </c:pt>
              </c:strCache>
            </c:strRef>
          </c:tx>
          <c:spPr>
            <a:noFill/>
            <a:ln w="0">
              <a:noFill/>
            </a:ln>
          </c:spPr>
          <c:dPt>
            <c:idx val="0"/>
            <c:bubble3D val="0"/>
            <c:spPr>
              <a:noFill/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0C-1BD4-4997-BD5E-8F64E67EA5E3}"/>
              </c:ext>
            </c:extLst>
          </c:dPt>
          <c:dPt>
            <c:idx val="1"/>
            <c:bubble3D val="0"/>
            <c:spPr>
              <a:solidFill>
                <a:srgbClr val="000000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E-1BD4-4997-BD5E-8F64E67EA5E3}"/>
              </c:ext>
            </c:extLst>
          </c:dPt>
          <c:dPt>
            <c:idx val="2"/>
            <c:bubble3D val="0"/>
            <c:spPr>
              <a:noFill/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10-1BD4-4997-BD5E-8F64E67EA5E3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D4-4997-BD5E-8F64E67EA5E3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D4-4997-BD5E-8F64E67EA5E3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D4-4997-BD5E-8F64E67EA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Summary!$AE$4:$AE$6</c:f>
              <c:numCache>
                <c:formatCode>General</c:formatCode>
                <c:ptCount val="3"/>
                <c:pt idx="0" formatCode="0.0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BD4-4997-BD5E-8F64E67E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25560">
          <a:noFill/>
        </a:ln>
      </c:spPr>
    </c:plotArea>
    <c:plotVisOnly val="1"/>
    <c:dispBlanksAs val="gap"/>
    <c:showDLblsOverMax val="1"/>
  </c:chart>
  <c:spPr>
    <a:noFill/>
    <a:ln w="648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119520</xdr:colOff>
      <xdr:row>15</xdr:row>
      <xdr:rowOff>0</xdr:rowOff>
    </xdr:from>
    <xdr:to>
      <xdr:col>12</xdr:col>
      <xdr:colOff>37800</xdr:colOff>
      <xdr:row>35</xdr:row>
      <xdr:rowOff>50400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31680</xdr:colOff>
      <xdr:row>30</xdr:row>
      <xdr:rowOff>6480</xdr:rowOff>
    </xdr:from>
    <xdr:to>
      <xdr:col>4</xdr:col>
      <xdr:colOff>304200</xdr:colOff>
      <xdr:row>39</xdr:row>
      <xdr:rowOff>18720</xdr:rowOff>
    </xdr:to>
    <xdr:graphicFrame macro="">
      <xdr:nvGraphicFramePr>
        <xdr:cNvPr id="3" name="xptimage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104760</xdr:colOff>
      <xdr:row>0</xdr:row>
      <xdr:rowOff>85680</xdr:rowOff>
    </xdr:from>
    <xdr:to>
      <xdr:col>11</xdr:col>
      <xdr:colOff>532800</xdr:colOff>
      <xdr:row>0</xdr:row>
      <xdr:rowOff>380520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49040" y="85680"/>
          <a:ext cx="428040" cy="29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38160</xdr:colOff>
      <xdr:row>0</xdr:row>
      <xdr:rowOff>38160</xdr:rowOff>
    </xdr:from>
    <xdr:to>
      <xdr:col>8</xdr:col>
      <xdr:colOff>526680</xdr:colOff>
      <xdr:row>0</xdr:row>
      <xdr:rowOff>323640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938720" y="38160"/>
          <a:ext cx="48852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1"/>
  <sheetViews>
    <sheetView tabSelected="1" zoomScaleNormal="100" workbookViewId="0">
      <selection activeCell="G12" sqref="G12"/>
    </sheetView>
  </sheetViews>
  <sheetFormatPr defaultColWidth="8.6328125" defaultRowHeight="14.25" customHeight="1" x14ac:dyDescent="0.35"/>
  <cols>
    <col min="1" max="1" width="2" customWidth="1"/>
    <col min="5" max="5" width="12.26953125" customWidth="1"/>
    <col min="6" max="6" width="14.453125" style="1" customWidth="1"/>
    <col min="8" max="8" width="2.26953125" customWidth="1"/>
    <col min="9" max="9" width="12.453125" customWidth="1"/>
    <col min="11" max="11" width="15.26953125" customWidth="1"/>
    <col min="12" max="12" width="11.81640625" customWidth="1"/>
    <col min="13" max="13" width="12" customWidth="1"/>
    <col min="27" max="31" width="9.1796875" style="2" customWidth="1"/>
  </cols>
  <sheetData>
    <row r="1" spans="2:31" ht="14.5" x14ac:dyDescent="0.35"/>
    <row r="2" spans="2:31" ht="28.5" x14ac:dyDescent="0.65">
      <c r="B2" s="3" t="s">
        <v>0</v>
      </c>
      <c r="C2" s="3"/>
      <c r="D2" s="3"/>
      <c r="E2" s="3"/>
      <c r="F2" s="4"/>
      <c r="G2" s="3"/>
      <c r="H2" s="5" t="s">
        <v>1</v>
      </c>
      <c r="I2" s="6">
        <f>'General Data'!D2</f>
        <v>46022</v>
      </c>
      <c r="J2" s="3"/>
      <c r="K2" s="5" t="s">
        <v>2</v>
      </c>
      <c r="L2" s="7" t="s">
        <v>3</v>
      </c>
      <c r="M2" s="3"/>
    </row>
    <row r="3" spans="2:31" ht="14.5" x14ac:dyDescent="0.35">
      <c r="AA3" s="2" t="s">
        <v>4</v>
      </c>
      <c r="AD3" s="2" t="s">
        <v>5</v>
      </c>
    </row>
    <row r="4" spans="2:31" ht="14.5" x14ac:dyDescent="0.35">
      <c r="AA4" s="2" t="s">
        <v>6</v>
      </c>
      <c r="AB4" s="2">
        <v>0</v>
      </c>
      <c r="AD4" s="8" t="s">
        <v>7</v>
      </c>
      <c r="AE4" s="9" t="e">
        <f>'CWT Data Health Check'!U2*100</f>
        <v>#DIV/0!</v>
      </c>
    </row>
    <row r="5" spans="2:31" ht="14.5" x14ac:dyDescent="0.35">
      <c r="AA5" s="2" t="s">
        <v>8</v>
      </c>
      <c r="AB5" s="2">
        <v>50</v>
      </c>
      <c r="AD5" s="2" t="s">
        <v>9</v>
      </c>
      <c r="AE5" s="2">
        <v>1</v>
      </c>
    </row>
    <row r="6" spans="2:31" ht="14.5" x14ac:dyDescent="0.35">
      <c r="B6" s="10" t="s">
        <v>10</v>
      </c>
      <c r="C6" s="11"/>
      <c r="D6" s="11"/>
      <c r="E6" s="11"/>
      <c r="F6" s="12">
        <f>COUNT('General Data'!J3:J65536)</f>
        <v>67</v>
      </c>
      <c r="J6" s="74" t="s">
        <v>11</v>
      </c>
      <c r="K6" s="74"/>
      <c r="AA6" s="2" t="s">
        <v>12</v>
      </c>
      <c r="AB6" s="2">
        <v>30</v>
      </c>
      <c r="AD6" s="2" t="s">
        <v>13</v>
      </c>
      <c r="AE6" s="2" t="e">
        <f>200+2*AE5-AE5-AE4</f>
        <v>#DIV/0!</v>
      </c>
    </row>
    <row r="7" spans="2:31" ht="14.5" x14ac:dyDescent="0.35">
      <c r="B7" s="13"/>
      <c r="F7" s="14"/>
      <c r="J7" t="s">
        <v>14</v>
      </c>
      <c r="K7" s="15">
        <v>2958689.92</v>
      </c>
      <c r="L7" s="16" t="s">
        <v>15</v>
      </c>
      <c r="AA7" s="2" t="s">
        <v>16</v>
      </c>
      <c r="AB7" s="2">
        <v>20</v>
      </c>
    </row>
    <row r="8" spans="2:31" ht="14.5" x14ac:dyDescent="0.35">
      <c r="B8" s="17" t="s">
        <v>17</v>
      </c>
      <c r="C8" s="18"/>
      <c r="D8" s="18"/>
      <c r="E8" s="18"/>
      <c r="F8" s="19">
        <f>COUNTIF('General Data'!J3:J65536,"&gt;0")</f>
        <v>66</v>
      </c>
      <c r="J8" t="s">
        <v>18</v>
      </c>
      <c r="K8" s="15">
        <v>0</v>
      </c>
      <c r="AA8" s="2" t="s">
        <v>19</v>
      </c>
      <c r="AB8" s="2">
        <v>100</v>
      </c>
    </row>
    <row r="9" spans="2:31" ht="14.5" x14ac:dyDescent="0.35">
      <c r="B9" s="13"/>
      <c r="F9" s="14"/>
      <c r="J9" t="s">
        <v>20</v>
      </c>
      <c r="K9" s="15">
        <v>4903287.0200000005</v>
      </c>
    </row>
    <row r="10" spans="2:31" ht="14.5" x14ac:dyDescent="0.35">
      <c r="B10" s="20" t="s">
        <v>21</v>
      </c>
      <c r="C10" s="21"/>
      <c r="D10" s="21"/>
      <c r="E10" s="21"/>
      <c r="F10" s="22">
        <f>K14/F8</f>
        <v>1080860.5349999999</v>
      </c>
      <c r="J10" t="s">
        <v>22</v>
      </c>
      <c r="K10" s="15">
        <v>3974841.8899999904</v>
      </c>
    </row>
    <row r="11" spans="2:31" ht="14.5" x14ac:dyDescent="0.35">
      <c r="J11" t="s">
        <v>23</v>
      </c>
      <c r="K11" s="15">
        <v>2841454.2300000004</v>
      </c>
    </row>
    <row r="12" spans="2:31" ht="14.5" x14ac:dyDescent="0.35">
      <c r="B12" s="10" t="s">
        <v>24</v>
      </c>
      <c r="C12" s="11"/>
      <c r="D12" s="11"/>
      <c r="E12" s="11"/>
      <c r="F12" s="23">
        <f>K14</f>
        <v>71336795.309999987</v>
      </c>
      <c r="J12" t="s">
        <v>25</v>
      </c>
      <c r="K12" s="15">
        <v>21651093.359999999</v>
      </c>
    </row>
    <row r="13" spans="2:31" ht="15" customHeight="1" x14ac:dyDescent="0.5">
      <c r="B13" s="13"/>
      <c r="D13" s="24"/>
      <c r="F13" s="14"/>
      <c r="J13" t="s">
        <v>26</v>
      </c>
      <c r="K13" s="15">
        <v>37966118.809999995</v>
      </c>
    </row>
    <row r="14" spans="2:31" ht="14.5" x14ac:dyDescent="0.35">
      <c r="B14" s="17" t="s">
        <v>27</v>
      </c>
      <c r="C14" s="18"/>
      <c r="D14" s="18"/>
      <c r="E14" s="18"/>
      <c r="F14" s="25">
        <f>SUM('General Data'!K4:K65536)</f>
        <v>64773414.050000012</v>
      </c>
      <c r="J14" t="s">
        <v>28</v>
      </c>
      <c r="K14" s="15">
        <v>71336795.309999987</v>
      </c>
    </row>
    <row r="15" spans="2:31" ht="14.5" x14ac:dyDescent="0.35">
      <c r="B15" s="13"/>
      <c r="F15" s="14"/>
    </row>
    <row r="16" spans="2:31" ht="14.5" x14ac:dyDescent="0.35">
      <c r="B16" s="20" t="s">
        <v>29</v>
      </c>
      <c r="C16" s="21"/>
      <c r="D16" s="21"/>
      <c r="E16" s="21"/>
      <c r="F16" s="26">
        <f>(F12-F14)/F14</f>
        <v>0.10132832051948903</v>
      </c>
    </row>
    <row r="17" spans="2:6" ht="14.5" x14ac:dyDescent="0.35"/>
    <row r="18" spans="2:6" ht="14.5" x14ac:dyDescent="0.35">
      <c r="B18" s="27" t="s">
        <v>30</v>
      </c>
      <c r="C18" s="28"/>
      <c r="D18" s="28"/>
      <c r="E18" s="28"/>
      <c r="F18" s="29">
        <f>COUNTIF('General Data'!L3:L65536,"&gt;0")</f>
        <v>6</v>
      </c>
    </row>
    <row r="19" spans="2:6" ht="14.5" x14ac:dyDescent="0.35"/>
    <row r="20" spans="2:6" ht="14.5" x14ac:dyDescent="0.35">
      <c r="B20" s="30" t="s">
        <v>31</v>
      </c>
      <c r="C20" s="31"/>
      <c r="D20" s="31"/>
      <c r="E20" s="31"/>
      <c r="F20" s="32">
        <f>SUM('Detailed Revenue'!G4:G65536)/F6</f>
        <v>273.75074626865677</v>
      </c>
    </row>
    <row r="21" spans="2:6" ht="14.5" x14ac:dyDescent="0.35">
      <c r="B21" s="13"/>
      <c r="F21" s="14"/>
    </row>
    <row r="22" spans="2:6" ht="14.5" x14ac:dyDescent="0.35">
      <c r="B22" s="33" t="s">
        <v>32</v>
      </c>
      <c r="C22" s="34"/>
      <c r="D22" s="34"/>
      <c r="E22" s="34"/>
      <c r="F22" s="35">
        <f>SUM('Detailed Revenue'!H4:H65536)/F6</f>
        <v>16149.264925373123</v>
      </c>
    </row>
    <row r="23" spans="2:6" ht="14.5" x14ac:dyDescent="0.35"/>
    <row r="24" spans="2:6" ht="14.5" x14ac:dyDescent="0.35">
      <c r="B24" s="10" t="s">
        <v>33</v>
      </c>
      <c r="C24" s="11"/>
      <c r="D24" s="11"/>
      <c r="E24" s="11"/>
      <c r="F24" s="23">
        <f>SUM('General Data'!M4:M65536)</f>
        <v>1113684.1199999987</v>
      </c>
    </row>
    <row r="25" spans="2:6" ht="14.25" customHeight="1" x14ac:dyDescent="0.5">
      <c r="B25" s="13"/>
      <c r="D25" s="24"/>
      <c r="F25" s="14"/>
    </row>
    <row r="26" spans="2:6" ht="14.5" x14ac:dyDescent="0.35">
      <c r="B26" s="17" t="s">
        <v>34</v>
      </c>
      <c r="C26" s="18"/>
      <c r="D26" s="18"/>
      <c r="E26" s="18"/>
      <c r="F26" s="25">
        <f>SUM('General Data'!N4:N65536)</f>
        <v>842041.35999999905</v>
      </c>
    </row>
    <row r="27" spans="2:6" ht="14.5" x14ac:dyDescent="0.35">
      <c r="B27" s="13"/>
      <c r="F27" s="14"/>
    </row>
    <row r="28" spans="2:6" ht="14.5" x14ac:dyDescent="0.35">
      <c r="B28" s="20" t="s">
        <v>29</v>
      </c>
      <c r="C28" s="21"/>
      <c r="D28" s="21"/>
      <c r="E28" s="21"/>
      <c r="F28" s="26">
        <f>(F24-F26)/F26</f>
        <v>0.32260025802057984</v>
      </c>
    </row>
    <row r="29" spans="2:6" ht="14.5" x14ac:dyDescent="0.35"/>
    <row r="30" spans="2:6" ht="14.5" x14ac:dyDescent="0.35">
      <c r="C30" t="s">
        <v>35</v>
      </c>
    </row>
    <row r="31" spans="2:6" ht="14.5" x14ac:dyDescent="0.35"/>
  </sheetData>
  <mergeCells count="1">
    <mergeCell ref="J6:K6"/>
  </mergeCells>
  <pageMargins left="0.70833333333333304" right="0.70833333333333304" top="0.35416666666666702" bottom="0.35416666666666702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16"/>
  <sheetViews>
    <sheetView topLeftCell="C1" zoomScaleNormal="100" workbookViewId="0">
      <selection activeCell="I8" sqref="I8"/>
    </sheetView>
  </sheetViews>
  <sheetFormatPr defaultColWidth="8.6328125" defaultRowHeight="15" customHeight="1" x14ac:dyDescent="0.35"/>
  <cols>
    <col min="1" max="1" width="0.26953125" style="36" customWidth="1"/>
    <col min="2" max="2" width="47.1796875" customWidth="1"/>
    <col min="3" max="3" width="21.81640625" customWidth="1"/>
    <col min="4" max="4" width="14.81640625" customWidth="1"/>
    <col min="5" max="5" width="26.81640625" customWidth="1"/>
    <col min="6" max="6" width="15.81640625" customWidth="1"/>
    <col min="7" max="7" width="19.54296875" customWidth="1"/>
    <col min="8" max="8" width="7.7265625" style="37" customWidth="1"/>
    <col min="9" max="9" width="15" style="15" customWidth="1"/>
    <col min="10" max="11" width="15.453125" style="38" customWidth="1"/>
    <col min="12" max="12" width="15.7265625" style="38" customWidth="1"/>
    <col min="13" max="13" width="15" customWidth="1"/>
    <col min="14" max="14" width="16.7265625" customWidth="1"/>
    <col min="27" max="27" width="17.7265625" style="39" hidden="1" customWidth="1"/>
    <col min="28" max="28" width="21.7265625" style="39" hidden="1" customWidth="1"/>
    <col min="29" max="29" width="16.54296875" style="39" hidden="1" customWidth="1"/>
    <col min="30" max="30" width="31.26953125" style="39" hidden="1" customWidth="1"/>
    <col min="31" max="31" width="16.453125" style="39" hidden="1" customWidth="1"/>
    <col min="32" max="32" width="23.54296875" style="39" hidden="1" customWidth="1"/>
    <col min="33" max="33" width="20.7265625" style="39" hidden="1" customWidth="1"/>
  </cols>
  <sheetData>
    <row r="1" spans="1:33" ht="15" customHeight="1" x14ac:dyDescent="0.35">
      <c r="A1" s="40"/>
      <c r="B1" s="41"/>
      <c r="C1" s="42" t="s">
        <v>2</v>
      </c>
      <c r="D1" s="43" t="s">
        <v>1</v>
      </c>
      <c r="E1" s="44" t="s">
        <v>36</v>
      </c>
      <c r="F1" s="44" t="s">
        <v>37</v>
      </c>
      <c r="G1" s="44" t="s">
        <v>38</v>
      </c>
      <c r="H1" s="44" t="s">
        <v>39</v>
      </c>
      <c r="I1" s="44" t="s">
        <v>40</v>
      </c>
      <c r="AA1" s="39" t="s">
        <v>41</v>
      </c>
      <c r="AB1" s="39" t="s">
        <v>42</v>
      </c>
      <c r="AC1" s="39" t="s">
        <v>43</v>
      </c>
    </row>
    <row r="2" spans="1:33" ht="15" customHeight="1" x14ac:dyDescent="0.35">
      <c r="C2" s="41" t="s">
        <v>3</v>
      </c>
      <c r="D2" s="45">
        <v>46022</v>
      </c>
      <c r="E2" s="46" t="s">
        <v>44</v>
      </c>
      <c r="F2" s="44" t="s">
        <v>45</v>
      </c>
      <c r="G2" s="46" t="s">
        <v>46</v>
      </c>
      <c r="H2" s="46" t="s">
        <v>47</v>
      </c>
      <c r="I2" s="46" t="s">
        <v>48</v>
      </c>
      <c r="M2" s="38"/>
      <c r="N2" s="38"/>
      <c r="AA2" s="39" t="s">
        <v>49</v>
      </c>
      <c r="AB2" s="39" t="s">
        <v>50</v>
      </c>
      <c r="AC2" s="39" t="s">
        <v>51</v>
      </c>
    </row>
    <row r="3" spans="1:33" ht="40.5" x14ac:dyDescent="0.35">
      <c r="A3" s="36" t="s">
        <v>52</v>
      </c>
      <c r="B3" s="47" t="s">
        <v>53</v>
      </c>
      <c r="C3" s="47" t="s">
        <v>54</v>
      </c>
      <c r="D3" s="47" t="s">
        <v>55</v>
      </c>
      <c r="E3" s="47" t="s">
        <v>56</v>
      </c>
      <c r="F3" s="47" t="s">
        <v>57</v>
      </c>
      <c r="G3" s="47" t="s">
        <v>58</v>
      </c>
      <c r="H3" s="48" t="s">
        <v>59</v>
      </c>
      <c r="I3" s="49" t="s">
        <v>60</v>
      </c>
      <c r="J3" s="49" t="s">
        <v>61</v>
      </c>
      <c r="K3" s="49" t="s">
        <v>62</v>
      </c>
      <c r="L3" s="49" t="s">
        <v>63</v>
      </c>
      <c r="M3" s="49" t="s">
        <v>64</v>
      </c>
      <c r="N3" s="49" t="s">
        <v>65</v>
      </c>
      <c r="AA3" s="50" t="s">
        <v>59</v>
      </c>
      <c r="AB3" s="50" t="s">
        <v>66</v>
      </c>
      <c r="AC3" s="51" t="s">
        <v>67</v>
      </c>
      <c r="AD3" s="51" t="s">
        <v>68</v>
      </c>
      <c r="AE3" s="51" t="s">
        <v>69</v>
      </c>
      <c r="AF3" s="51" t="s">
        <v>70</v>
      </c>
      <c r="AG3" s="51" t="s">
        <v>71</v>
      </c>
    </row>
    <row r="4" spans="1:33" ht="15" customHeight="1" x14ac:dyDescent="0.35">
      <c r="A4" s="36" t="s">
        <v>44</v>
      </c>
      <c r="B4" s="41" t="s">
        <v>607</v>
      </c>
      <c r="C4" t="s">
        <v>604</v>
      </c>
      <c r="D4" s="52" t="s">
        <v>72</v>
      </c>
      <c r="E4" t="s">
        <v>609</v>
      </c>
      <c r="F4" s="41" t="s">
        <v>606</v>
      </c>
      <c r="G4" t="s">
        <v>73</v>
      </c>
      <c r="H4" s="37">
        <v>74</v>
      </c>
      <c r="I4" s="38">
        <v>1131934.72</v>
      </c>
      <c r="J4" s="38">
        <v>1131934.72</v>
      </c>
      <c r="K4" s="38">
        <v>1073233.3</v>
      </c>
      <c r="L4" s="38">
        <v>0</v>
      </c>
      <c r="M4" s="38">
        <v>16675.11</v>
      </c>
      <c r="N4" s="38">
        <v>11953.72</v>
      </c>
      <c r="AA4" s="39" t="s">
        <v>74</v>
      </c>
      <c r="AB4" s="39" t="s">
        <v>75</v>
      </c>
      <c r="AC4" s="39" t="s">
        <v>76</v>
      </c>
      <c r="AD4" s="53" t="s">
        <v>77</v>
      </c>
      <c r="AE4" s="53" t="s">
        <v>78</v>
      </c>
      <c r="AF4" s="53" t="s">
        <v>79</v>
      </c>
      <c r="AG4" s="53" t="s">
        <v>80</v>
      </c>
    </row>
    <row r="5" spans="1:33" ht="15" customHeight="1" x14ac:dyDescent="0.35">
      <c r="A5" s="36" t="s">
        <v>44</v>
      </c>
      <c r="B5" s="41" t="s">
        <v>607</v>
      </c>
      <c r="C5" t="s">
        <v>604</v>
      </c>
      <c r="D5" s="52" t="s">
        <v>72</v>
      </c>
      <c r="E5" t="s">
        <v>609</v>
      </c>
      <c r="F5" s="41" t="s">
        <v>606</v>
      </c>
      <c r="G5" t="s">
        <v>73</v>
      </c>
      <c r="H5" s="37">
        <v>75</v>
      </c>
      <c r="I5" s="38">
        <v>238847.24</v>
      </c>
      <c r="J5" s="38">
        <v>238847.24</v>
      </c>
      <c r="K5" s="38">
        <v>235680.38</v>
      </c>
      <c r="L5" s="38">
        <v>0</v>
      </c>
      <c r="M5" s="38">
        <v>4843.34</v>
      </c>
      <c r="N5" s="38">
        <v>3613.34</v>
      </c>
      <c r="AA5" s="39" t="s">
        <v>81</v>
      </c>
      <c r="AB5" s="39" t="s">
        <v>82</v>
      </c>
      <c r="AC5" s="39" t="s">
        <v>83</v>
      </c>
      <c r="AD5" s="53" t="s">
        <v>84</v>
      </c>
      <c r="AE5" s="53" t="s">
        <v>85</v>
      </c>
      <c r="AF5" s="53" t="s">
        <v>86</v>
      </c>
      <c r="AG5" s="53" t="s">
        <v>80</v>
      </c>
    </row>
    <row r="6" spans="1:33" ht="15" customHeight="1" x14ac:dyDescent="0.35">
      <c r="A6" s="36" t="s">
        <v>44</v>
      </c>
      <c r="D6" s="54" t="s">
        <v>87</v>
      </c>
      <c r="E6" t="s">
        <v>609</v>
      </c>
      <c r="F6" s="41" t="s">
        <v>606</v>
      </c>
      <c r="G6" t="s">
        <v>73</v>
      </c>
      <c r="H6" s="37">
        <v>79</v>
      </c>
      <c r="I6" s="38">
        <v>0</v>
      </c>
      <c r="AA6" s="39" t="s">
        <v>88</v>
      </c>
      <c r="AD6" s="39" t="s">
        <v>89</v>
      </c>
    </row>
    <row r="7" spans="1:33" ht="15" customHeight="1" x14ac:dyDescent="0.35">
      <c r="A7" s="36" t="s">
        <v>44</v>
      </c>
      <c r="B7" s="41" t="s">
        <v>607</v>
      </c>
      <c r="C7" t="s">
        <v>604</v>
      </c>
      <c r="D7" s="52" t="s">
        <v>72</v>
      </c>
      <c r="E7" t="s">
        <v>609</v>
      </c>
      <c r="F7" s="41" t="s">
        <v>606</v>
      </c>
      <c r="G7" t="s">
        <v>73</v>
      </c>
      <c r="H7" s="37">
        <v>79</v>
      </c>
      <c r="I7" s="38">
        <v>382171.11</v>
      </c>
      <c r="J7" s="38">
        <v>1428032.95</v>
      </c>
      <c r="K7" s="38">
        <v>1385159.88</v>
      </c>
      <c r="L7" s="38">
        <v>0</v>
      </c>
      <c r="M7" s="38">
        <v>32850.82</v>
      </c>
      <c r="N7" s="38">
        <v>26359.15</v>
      </c>
      <c r="AA7" s="39" t="s">
        <v>88</v>
      </c>
      <c r="AB7" s="39" t="s">
        <v>90</v>
      </c>
      <c r="AC7" s="39" t="s">
        <v>91</v>
      </c>
      <c r="AD7" s="53" t="s">
        <v>92</v>
      </c>
      <c r="AE7" s="53" t="s">
        <v>93</v>
      </c>
      <c r="AF7" s="53" t="s">
        <v>94</v>
      </c>
      <c r="AG7" s="53" t="s">
        <v>80</v>
      </c>
    </row>
    <row r="8" spans="1:33" ht="15" customHeight="1" x14ac:dyDescent="0.35">
      <c r="A8" s="36" t="s">
        <v>44</v>
      </c>
      <c r="D8" s="54" t="s">
        <v>87</v>
      </c>
      <c r="E8" t="s">
        <v>609</v>
      </c>
      <c r="F8" s="41" t="s">
        <v>606</v>
      </c>
      <c r="G8" t="s">
        <v>73</v>
      </c>
      <c r="H8" s="37">
        <v>72</v>
      </c>
      <c r="I8" s="38">
        <v>1045861.84</v>
      </c>
      <c r="AA8" s="39" t="s">
        <v>95</v>
      </c>
      <c r="AD8" s="39" t="s">
        <v>96</v>
      </c>
    </row>
    <row r="9" spans="1:33" ht="15" customHeight="1" x14ac:dyDescent="0.35">
      <c r="A9" s="36" t="s">
        <v>44</v>
      </c>
      <c r="B9" s="41" t="s">
        <v>607</v>
      </c>
      <c r="C9" t="s">
        <v>604</v>
      </c>
      <c r="D9" s="52" t="s">
        <v>72</v>
      </c>
      <c r="E9" t="s">
        <v>609</v>
      </c>
      <c r="F9" s="41" t="s">
        <v>606</v>
      </c>
      <c r="G9" t="s">
        <v>73</v>
      </c>
      <c r="H9" s="37">
        <v>77</v>
      </c>
      <c r="I9" s="38">
        <v>2086636.07</v>
      </c>
      <c r="J9" s="38">
        <v>2086636.07</v>
      </c>
      <c r="K9" s="38">
        <v>2015272.4</v>
      </c>
      <c r="L9" s="38">
        <v>0</v>
      </c>
      <c r="M9" s="38">
        <v>14945.5999999999</v>
      </c>
      <c r="N9" s="38">
        <v>11149.0999999999</v>
      </c>
      <c r="AA9" s="39" t="s">
        <v>97</v>
      </c>
      <c r="AB9" s="39" t="s">
        <v>98</v>
      </c>
      <c r="AC9" s="39" t="s">
        <v>99</v>
      </c>
      <c r="AD9" s="53" t="s">
        <v>100</v>
      </c>
      <c r="AE9" s="53" t="s">
        <v>101</v>
      </c>
      <c r="AF9" s="53" t="s">
        <v>102</v>
      </c>
      <c r="AG9" s="53" t="s">
        <v>80</v>
      </c>
    </row>
    <row r="10" spans="1:33" ht="15" customHeight="1" x14ac:dyDescent="0.35">
      <c r="A10" s="36" t="s">
        <v>44</v>
      </c>
      <c r="B10" s="41" t="s">
        <v>607</v>
      </c>
      <c r="C10" t="s">
        <v>604</v>
      </c>
      <c r="D10" s="52" t="s">
        <v>72</v>
      </c>
      <c r="E10" t="s">
        <v>609</v>
      </c>
      <c r="F10" s="41" t="s">
        <v>606</v>
      </c>
      <c r="G10" t="s">
        <v>73</v>
      </c>
      <c r="H10" s="37">
        <v>76</v>
      </c>
      <c r="I10" s="38">
        <v>535823.78</v>
      </c>
      <c r="J10" s="38">
        <v>535823.78</v>
      </c>
      <c r="K10" s="38">
        <v>620891.43999999994</v>
      </c>
      <c r="L10" s="38">
        <v>0</v>
      </c>
      <c r="M10" s="38">
        <v>16541.41</v>
      </c>
      <c r="N10" s="38">
        <v>12519.16</v>
      </c>
      <c r="AA10" s="39" t="s">
        <v>103</v>
      </c>
      <c r="AB10" s="39" t="s">
        <v>104</v>
      </c>
      <c r="AC10" s="39" t="s">
        <v>105</v>
      </c>
      <c r="AD10" s="53" t="s">
        <v>106</v>
      </c>
      <c r="AE10" s="53" t="s">
        <v>107</v>
      </c>
      <c r="AF10" s="53" t="s">
        <v>108</v>
      </c>
      <c r="AG10" s="53" t="s">
        <v>80</v>
      </c>
    </row>
    <row r="11" spans="1:33" ht="15" customHeight="1" x14ac:dyDescent="0.35">
      <c r="A11" s="36" t="s">
        <v>44</v>
      </c>
      <c r="D11" s="54" t="s">
        <v>87</v>
      </c>
      <c r="E11" t="s">
        <v>609</v>
      </c>
      <c r="F11" s="41" t="s">
        <v>606</v>
      </c>
      <c r="G11" t="s">
        <v>73</v>
      </c>
      <c r="H11" s="37">
        <v>75</v>
      </c>
      <c r="I11" s="38">
        <v>0</v>
      </c>
      <c r="AA11" s="39" t="s">
        <v>81</v>
      </c>
      <c r="AD11" s="39" t="s">
        <v>89</v>
      </c>
    </row>
    <row r="12" spans="1:33" ht="15" customHeight="1" x14ac:dyDescent="0.35">
      <c r="A12" s="36" t="s">
        <v>44</v>
      </c>
      <c r="B12" s="41" t="s">
        <v>607</v>
      </c>
      <c r="C12" t="s">
        <v>604</v>
      </c>
      <c r="D12" s="52" t="s">
        <v>72</v>
      </c>
      <c r="E12" t="s">
        <v>609</v>
      </c>
      <c r="F12" s="41" t="s">
        <v>606</v>
      </c>
      <c r="G12" t="s">
        <v>73</v>
      </c>
      <c r="H12" s="37">
        <v>80</v>
      </c>
      <c r="I12" s="38">
        <v>664043.99</v>
      </c>
      <c r="J12" s="38">
        <v>664043.99</v>
      </c>
      <c r="K12" s="38">
        <v>670316.93999999994</v>
      </c>
      <c r="L12" s="38">
        <v>0</v>
      </c>
      <c r="M12" s="38">
        <v>18756.32</v>
      </c>
      <c r="N12" s="38">
        <v>14781.32</v>
      </c>
      <c r="AA12" s="39" t="s">
        <v>109</v>
      </c>
      <c r="AB12" s="39" t="s">
        <v>110</v>
      </c>
      <c r="AC12" s="39" t="s">
        <v>111</v>
      </c>
      <c r="AD12" s="53" t="s">
        <v>112</v>
      </c>
      <c r="AE12" s="53" t="s">
        <v>113</v>
      </c>
      <c r="AF12" s="53" t="s">
        <v>114</v>
      </c>
      <c r="AG12" s="53" t="s">
        <v>80</v>
      </c>
    </row>
    <row r="13" spans="1:33" ht="15" customHeight="1" x14ac:dyDescent="0.35">
      <c r="A13" s="36" t="s">
        <v>44</v>
      </c>
      <c r="B13" s="41" t="s">
        <v>607</v>
      </c>
      <c r="C13" t="s">
        <v>604</v>
      </c>
      <c r="D13" s="52" t="s">
        <v>72</v>
      </c>
      <c r="E13" t="s">
        <v>609</v>
      </c>
      <c r="F13" s="41" t="s">
        <v>606</v>
      </c>
      <c r="G13" t="s">
        <v>73</v>
      </c>
      <c r="H13" s="37">
        <v>85</v>
      </c>
      <c r="I13" s="38">
        <v>484290.13</v>
      </c>
      <c r="J13" s="38">
        <v>484290.13</v>
      </c>
      <c r="K13" s="38">
        <v>494517.87</v>
      </c>
      <c r="L13" s="38">
        <v>0</v>
      </c>
      <c r="M13" s="38">
        <v>21977.0999999999</v>
      </c>
      <c r="N13" s="38">
        <v>17417.0999999999</v>
      </c>
      <c r="AA13" s="39" t="s">
        <v>115</v>
      </c>
      <c r="AB13" s="39" t="s">
        <v>116</v>
      </c>
      <c r="AC13" s="39" t="s">
        <v>117</v>
      </c>
      <c r="AD13" s="53" t="s">
        <v>118</v>
      </c>
      <c r="AE13" s="53" t="s">
        <v>119</v>
      </c>
      <c r="AF13" s="53" t="s">
        <v>120</v>
      </c>
      <c r="AG13" s="53" t="s">
        <v>80</v>
      </c>
    </row>
    <row r="14" spans="1:33" ht="15" customHeight="1" x14ac:dyDescent="0.35">
      <c r="A14" s="36" t="s">
        <v>44</v>
      </c>
      <c r="B14" s="41" t="s">
        <v>607</v>
      </c>
      <c r="C14" t="s">
        <v>604</v>
      </c>
      <c r="D14" s="52" t="s">
        <v>72</v>
      </c>
      <c r="E14" t="s">
        <v>609</v>
      </c>
      <c r="F14" s="41" t="s">
        <v>606</v>
      </c>
      <c r="G14" t="s">
        <v>73</v>
      </c>
      <c r="H14" s="37">
        <v>81</v>
      </c>
      <c r="I14" s="38">
        <v>568113.35</v>
      </c>
      <c r="J14" s="38">
        <v>757060.47</v>
      </c>
      <c r="K14" s="38">
        <v>737581.6</v>
      </c>
      <c r="L14" s="38">
        <v>92.7</v>
      </c>
      <c r="M14" s="38">
        <v>27721.07</v>
      </c>
      <c r="N14" s="38">
        <v>22117.13</v>
      </c>
      <c r="AA14" s="39" t="s">
        <v>121</v>
      </c>
      <c r="AB14" s="39" t="s">
        <v>122</v>
      </c>
      <c r="AC14" s="39" t="s">
        <v>123</v>
      </c>
      <c r="AD14" s="53" t="s">
        <v>124</v>
      </c>
      <c r="AE14" s="53" t="s">
        <v>125</v>
      </c>
      <c r="AF14" s="53" t="s">
        <v>126</v>
      </c>
      <c r="AG14" s="53" t="s">
        <v>127</v>
      </c>
    </row>
    <row r="15" spans="1:33" ht="15" customHeight="1" x14ac:dyDescent="0.35">
      <c r="A15" s="36" t="s">
        <v>44</v>
      </c>
      <c r="D15" s="54" t="s">
        <v>87</v>
      </c>
      <c r="E15" t="s">
        <v>609</v>
      </c>
      <c r="F15" s="41" t="s">
        <v>606</v>
      </c>
      <c r="G15" t="s">
        <v>73</v>
      </c>
      <c r="H15" s="37">
        <v>79</v>
      </c>
      <c r="I15" s="38">
        <v>188947.12</v>
      </c>
      <c r="AA15" s="39" t="s">
        <v>88</v>
      </c>
      <c r="AD15" s="39" t="s">
        <v>128</v>
      </c>
    </row>
    <row r="16" spans="1:33" ht="15" customHeight="1" x14ac:dyDescent="0.35">
      <c r="A16" s="36" t="s">
        <v>44</v>
      </c>
      <c r="B16" s="41" t="s">
        <v>607</v>
      </c>
      <c r="C16" t="s">
        <v>604</v>
      </c>
      <c r="D16" s="52" t="s">
        <v>72</v>
      </c>
      <c r="E16" t="s">
        <v>609</v>
      </c>
      <c r="F16" s="41" t="s">
        <v>606</v>
      </c>
      <c r="G16" t="s">
        <v>73</v>
      </c>
      <c r="H16" s="37">
        <v>83</v>
      </c>
      <c r="I16" s="38">
        <v>1017602.46</v>
      </c>
      <c r="J16" s="38">
        <v>1017602.46</v>
      </c>
      <c r="K16" s="38">
        <v>1003660.68</v>
      </c>
      <c r="L16" s="38">
        <v>0</v>
      </c>
      <c r="M16" s="38">
        <v>11043.02</v>
      </c>
      <c r="N16" s="38">
        <v>8734.6999999999898</v>
      </c>
      <c r="AA16" s="39" t="s">
        <v>129</v>
      </c>
      <c r="AB16" s="39" t="s">
        <v>130</v>
      </c>
      <c r="AC16" s="39" t="s">
        <v>131</v>
      </c>
      <c r="AD16" s="53" t="s">
        <v>132</v>
      </c>
      <c r="AE16" s="53" t="s">
        <v>133</v>
      </c>
      <c r="AF16" s="53" t="s">
        <v>134</v>
      </c>
      <c r="AG16" s="53" t="s">
        <v>80</v>
      </c>
    </row>
    <row r="17" spans="1:33" ht="15" customHeight="1" x14ac:dyDescent="0.35">
      <c r="A17" s="36" t="s">
        <v>44</v>
      </c>
      <c r="B17" s="41" t="s">
        <v>607</v>
      </c>
      <c r="C17" t="s">
        <v>604</v>
      </c>
      <c r="D17" s="52" t="s">
        <v>72</v>
      </c>
      <c r="E17" t="s">
        <v>609</v>
      </c>
      <c r="F17" s="41" t="s">
        <v>606</v>
      </c>
      <c r="G17" t="s">
        <v>73</v>
      </c>
      <c r="H17" s="37">
        <v>75</v>
      </c>
      <c r="I17" s="38">
        <v>187873.5</v>
      </c>
      <c r="J17" s="38">
        <v>187873.5</v>
      </c>
      <c r="K17" s="38">
        <v>195735.25</v>
      </c>
      <c r="L17" s="38">
        <v>0</v>
      </c>
      <c r="M17" s="38">
        <v>18013.18</v>
      </c>
      <c r="N17" s="38">
        <v>17683.18</v>
      </c>
      <c r="AA17" s="39" t="s">
        <v>81</v>
      </c>
      <c r="AB17" s="39" t="s">
        <v>135</v>
      </c>
      <c r="AC17" s="39" t="s">
        <v>136</v>
      </c>
      <c r="AD17" s="53" t="s">
        <v>137</v>
      </c>
      <c r="AE17" s="53" t="s">
        <v>138</v>
      </c>
      <c r="AF17" s="53" t="s">
        <v>139</v>
      </c>
      <c r="AG17" s="53" t="s">
        <v>80</v>
      </c>
    </row>
    <row r="18" spans="1:33" ht="15" customHeight="1" x14ac:dyDescent="0.35">
      <c r="A18" s="36" t="s">
        <v>44</v>
      </c>
      <c r="B18" s="41" t="s">
        <v>607</v>
      </c>
      <c r="C18" t="s">
        <v>604</v>
      </c>
      <c r="D18" s="52" t="s">
        <v>72</v>
      </c>
      <c r="E18" t="s">
        <v>609</v>
      </c>
      <c r="F18" s="41" t="s">
        <v>606</v>
      </c>
      <c r="G18" t="s">
        <v>73</v>
      </c>
      <c r="H18" s="37">
        <v>82</v>
      </c>
      <c r="I18" s="38">
        <v>871988.06</v>
      </c>
      <c r="J18" s="38">
        <v>1156930.21</v>
      </c>
      <c r="K18" s="38">
        <v>1140165.3899999999</v>
      </c>
      <c r="L18" s="38">
        <v>0</v>
      </c>
      <c r="M18" s="38">
        <v>27336.1</v>
      </c>
      <c r="N18" s="38">
        <v>22036.06</v>
      </c>
      <c r="AA18" s="39" t="s">
        <v>140</v>
      </c>
      <c r="AB18" s="39" t="s">
        <v>141</v>
      </c>
      <c r="AC18" s="39" t="s">
        <v>142</v>
      </c>
      <c r="AD18" s="53" t="s">
        <v>143</v>
      </c>
      <c r="AE18" s="53" t="s">
        <v>144</v>
      </c>
      <c r="AF18" s="53" t="s">
        <v>145</v>
      </c>
      <c r="AG18" s="53" t="s">
        <v>80</v>
      </c>
    </row>
    <row r="19" spans="1:33" ht="15" customHeight="1" x14ac:dyDescent="0.35">
      <c r="A19" s="36" t="s">
        <v>44</v>
      </c>
      <c r="D19" s="54" t="s">
        <v>87</v>
      </c>
      <c r="E19" t="s">
        <v>609</v>
      </c>
      <c r="F19" s="41" t="s">
        <v>606</v>
      </c>
      <c r="G19" t="s">
        <v>73</v>
      </c>
      <c r="H19" s="37">
        <v>82</v>
      </c>
      <c r="I19" s="38">
        <v>284942.15000000002</v>
      </c>
      <c r="AA19" s="39" t="s">
        <v>140</v>
      </c>
      <c r="AD19" s="39" t="s">
        <v>146</v>
      </c>
    </row>
    <row r="20" spans="1:33" ht="15" customHeight="1" x14ac:dyDescent="0.35">
      <c r="A20" s="36" t="s">
        <v>44</v>
      </c>
      <c r="B20" s="41" t="s">
        <v>607</v>
      </c>
      <c r="C20" t="s">
        <v>604</v>
      </c>
      <c r="D20" s="52" t="s">
        <v>72</v>
      </c>
      <c r="E20" t="s">
        <v>609</v>
      </c>
      <c r="F20" s="41" t="s">
        <v>606</v>
      </c>
      <c r="G20" t="s">
        <v>73</v>
      </c>
      <c r="H20" s="37">
        <v>78</v>
      </c>
      <c r="I20" s="38">
        <v>444146.42</v>
      </c>
      <c r="J20" s="38">
        <v>444146.42</v>
      </c>
      <c r="K20" s="38">
        <v>502911.54</v>
      </c>
      <c r="L20" s="38">
        <v>0</v>
      </c>
      <c r="M20" s="38">
        <v>17051.04</v>
      </c>
      <c r="N20" s="38">
        <v>13462.29</v>
      </c>
      <c r="AA20" s="39" t="s">
        <v>147</v>
      </c>
      <c r="AB20" s="39" t="s">
        <v>148</v>
      </c>
      <c r="AC20" s="39" t="s">
        <v>149</v>
      </c>
      <c r="AD20" s="53" t="s">
        <v>150</v>
      </c>
      <c r="AE20" s="53" t="s">
        <v>151</v>
      </c>
      <c r="AF20" s="53" t="s">
        <v>152</v>
      </c>
      <c r="AG20" s="53" t="s">
        <v>80</v>
      </c>
    </row>
    <row r="21" spans="1:33" ht="15" customHeight="1" x14ac:dyDescent="0.35">
      <c r="A21" s="36" t="s">
        <v>44</v>
      </c>
      <c r="B21" s="41" t="s">
        <v>607</v>
      </c>
      <c r="C21" t="s">
        <v>604</v>
      </c>
      <c r="D21" s="52" t="s">
        <v>72</v>
      </c>
      <c r="E21" t="s">
        <v>609</v>
      </c>
      <c r="F21" s="41" t="s">
        <v>606</v>
      </c>
      <c r="G21" t="s">
        <v>73</v>
      </c>
      <c r="H21" s="37">
        <v>82</v>
      </c>
      <c r="I21" s="38">
        <v>420076.87</v>
      </c>
      <c r="J21" s="38">
        <v>420076.87</v>
      </c>
      <c r="K21" s="38">
        <v>248131.97</v>
      </c>
      <c r="L21" s="38">
        <v>0</v>
      </c>
      <c r="M21" s="38">
        <v>20201.019999999899</v>
      </c>
      <c r="N21" s="38">
        <v>14436.46</v>
      </c>
      <c r="AA21" s="39" t="s">
        <v>140</v>
      </c>
      <c r="AB21" s="39" t="s">
        <v>153</v>
      </c>
      <c r="AC21" s="39" t="s">
        <v>154</v>
      </c>
      <c r="AD21" s="53" t="s">
        <v>155</v>
      </c>
      <c r="AE21" s="53" t="s">
        <v>156</v>
      </c>
      <c r="AF21" s="53" t="s">
        <v>157</v>
      </c>
      <c r="AG21" s="53" t="s">
        <v>80</v>
      </c>
    </row>
    <row r="22" spans="1:33" ht="15" customHeight="1" x14ac:dyDescent="0.35">
      <c r="A22" s="36" t="s">
        <v>44</v>
      </c>
      <c r="D22" s="54" t="s">
        <v>87</v>
      </c>
      <c r="E22" t="s">
        <v>609</v>
      </c>
      <c r="F22" s="41" t="s">
        <v>606</v>
      </c>
      <c r="G22" t="s">
        <v>73</v>
      </c>
      <c r="H22" s="37">
        <v>82</v>
      </c>
      <c r="I22" s="38">
        <v>0</v>
      </c>
      <c r="AA22" s="39" t="s">
        <v>140</v>
      </c>
      <c r="AD22" s="39" t="s">
        <v>89</v>
      </c>
    </row>
    <row r="23" spans="1:33" ht="15" customHeight="1" x14ac:dyDescent="0.35">
      <c r="A23" s="36" t="s">
        <v>44</v>
      </c>
      <c r="B23" s="41" t="s">
        <v>607</v>
      </c>
      <c r="C23" t="s">
        <v>604</v>
      </c>
      <c r="D23" s="52" t="s">
        <v>72</v>
      </c>
      <c r="E23" t="s">
        <v>609</v>
      </c>
      <c r="F23" s="41" t="s">
        <v>606</v>
      </c>
      <c r="G23" t="s">
        <v>73</v>
      </c>
      <c r="H23" s="37">
        <v>55</v>
      </c>
      <c r="I23" s="38">
        <v>1670242.3199999901</v>
      </c>
      <c r="J23" s="38">
        <v>1670242.32</v>
      </c>
      <c r="K23" s="38">
        <v>1029847.18</v>
      </c>
      <c r="L23" s="38">
        <v>0</v>
      </c>
      <c r="M23" s="38">
        <v>19781.330000000002</v>
      </c>
      <c r="N23" s="38">
        <v>14129.15</v>
      </c>
      <c r="AA23" s="39" t="s">
        <v>158</v>
      </c>
      <c r="AB23" s="39" t="s">
        <v>159</v>
      </c>
      <c r="AC23" s="39" t="s">
        <v>160</v>
      </c>
      <c r="AD23" s="53" t="s">
        <v>161</v>
      </c>
      <c r="AE23" s="53" t="s">
        <v>162</v>
      </c>
      <c r="AF23" s="53" t="s">
        <v>163</v>
      </c>
      <c r="AG23" s="53" t="s">
        <v>80</v>
      </c>
    </row>
    <row r="24" spans="1:33" ht="15" customHeight="1" x14ac:dyDescent="0.35">
      <c r="A24" s="36" t="s">
        <v>44</v>
      </c>
      <c r="D24" s="54" t="s">
        <v>87</v>
      </c>
      <c r="E24" t="s">
        <v>609</v>
      </c>
      <c r="F24" s="41" t="s">
        <v>606</v>
      </c>
      <c r="G24" t="s">
        <v>73</v>
      </c>
      <c r="H24" s="37">
        <v>59</v>
      </c>
      <c r="I24" s="38">
        <v>0</v>
      </c>
      <c r="AA24" s="39" t="s">
        <v>164</v>
      </c>
      <c r="AD24" s="39" t="s">
        <v>89</v>
      </c>
    </row>
    <row r="25" spans="1:33" ht="15" customHeight="1" x14ac:dyDescent="0.35">
      <c r="A25" s="36" t="s">
        <v>44</v>
      </c>
      <c r="B25" s="41" t="s">
        <v>607</v>
      </c>
      <c r="C25" t="s">
        <v>604</v>
      </c>
      <c r="D25" s="52" t="s">
        <v>72</v>
      </c>
      <c r="E25" t="s">
        <v>609</v>
      </c>
      <c r="F25" s="41" t="s">
        <v>606</v>
      </c>
      <c r="G25" t="s">
        <v>73</v>
      </c>
      <c r="H25" s="37">
        <v>59</v>
      </c>
      <c r="I25" s="38">
        <v>624923.48</v>
      </c>
      <c r="J25" s="38">
        <v>1670242.32</v>
      </c>
      <c r="K25" s="38">
        <v>1029847.18</v>
      </c>
      <c r="L25" s="38">
        <v>0</v>
      </c>
      <c r="M25" s="38">
        <v>19781.330000000002</v>
      </c>
      <c r="N25" s="38">
        <v>14129.15</v>
      </c>
      <c r="AA25" s="39" t="s">
        <v>164</v>
      </c>
      <c r="AB25" s="39" t="s">
        <v>159</v>
      </c>
      <c r="AC25" s="39" t="s">
        <v>160</v>
      </c>
      <c r="AD25" s="53" t="s">
        <v>165</v>
      </c>
      <c r="AE25" s="53" t="s">
        <v>162</v>
      </c>
      <c r="AF25" s="53" t="s">
        <v>163</v>
      </c>
      <c r="AG25" s="53" t="s">
        <v>80</v>
      </c>
    </row>
    <row r="26" spans="1:33" ht="15" customHeight="1" x14ac:dyDescent="0.35">
      <c r="A26" s="36" t="s">
        <v>44</v>
      </c>
      <c r="D26" s="54" t="s">
        <v>87</v>
      </c>
      <c r="E26" t="s">
        <v>609</v>
      </c>
      <c r="F26" s="41" t="s">
        <v>606</v>
      </c>
      <c r="G26" t="s">
        <v>73</v>
      </c>
      <c r="H26" s="37">
        <v>55</v>
      </c>
      <c r="I26" s="38">
        <v>1045318.84</v>
      </c>
      <c r="AA26" s="39" t="s">
        <v>158</v>
      </c>
      <c r="AD26" s="39" t="s">
        <v>166</v>
      </c>
    </row>
    <row r="27" spans="1:33" ht="15" customHeight="1" x14ac:dyDescent="0.35">
      <c r="A27" s="36" t="s">
        <v>44</v>
      </c>
      <c r="B27" s="41" t="s">
        <v>607</v>
      </c>
      <c r="C27" t="s">
        <v>604</v>
      </c>
      <c r="D27" s="52" t="s">
        <v>72</v>
      </c>
      <c r="E27" t="s">
        <v>609</v>
      </c>
      <c r="F27" s="41" t="s">
        <v>606</v>
      </c>
      <c r="G27" t="s">
        <v>73</v>
      </c>
      <c r="H27" s="37">
        <v>80</v>
      </c>
      <c r="I27" s="38">
        <v>313932.64</v>
      </c>
      <c r="J27" s="38">
        <v>313932.64</v>
      </c>
      <c r="K27" s="38">
        <v>311235.19</v>
      </c>
      <c r="L27" s="38">
        <v>0</v>
      </c>
      <c r="M27" s="38">
        <v>11009.26</v>
      </c>
      <c r="N27" s="38">
        <v>7656.85</v>
      </c>
      <c r="AA27" s="39" t="s">
        <v>109</v>
      </c>
      <c r="AB27" s="39" t="s">
        <v>167</v>
      </c>
      <c r="AC27" s="39" t="s">
        <v>168</v>
      </c>
      <c r="AD27" s="53" t="s">
        <v>169</v>
      </c>
      <c r="AE27" s="53" t="s">
        <v>170</v>
      </c>
      <c r="AF27" s="53" t="s">
        <v>171</v>
      </c>
      <c r="AG27" s="53" t="s">
        <v>80</v>
      </c>
    </row>
    <row r="28" spans="1:33" ht="15" customHeight="1" x14ac:dyDescent="0.35">
      <c r="A28" s="36" t="s">
        <v>44</v>
      </c>
      <c r="D28" s="54" t="s">
        <v>87</v>
      </c>
      <c r="E28" t="s">
        <v>609</v>
      </c>
      <c r="F28" s="41" t="s">
        <v>606</v>
      </c>
      <c r="G28" t="s">
        <v>73</v>
      </c>
      <c r="H28" s="37">
        <v>82</v>
      </c>
      <c r="I28" s="38">
        <v>0</v>
      </c>
      <c r="AA28" s="39" t="s">
        <v>140</v>
      </c>
      <c r="AD28" s="39" t="s">
        <v>89</v>
      </c>
    </row>
    <row r="29" spans="1:33" ht="15" customHeight="1" x14ac:dyDescent="0.35">
      <c r="A29" s="36" t="s">
        <v>44</v>
      </c>
      <c r="B29" s="41" t="s">
        <v>607</v>
      </c>
      <c r="C29" t="s">
        <v>604</v>
      </c>
      <c r="D29" s="52" t="s">
        <v>72</v>
      </c>
      <c r="E29" t="s">
        <v>609</v>
      </c>
      <c r="F29" s="41" t="s">
        <v>606</v>
      </c>
      <c r="G29" t="s">
        <v>73</v>
      </c>
      <c r="H29" s="37">
        <v>82</v>
      </c>
      <c r="I29" s="38">
        <v>1055420.27</v>
      </c>
      <c r="J29" s="38">
        <v>1055420.27</v>
      </c>
      <c r="K29" s="38">
        <v>1070453.5900000001</v>
      </c>
      <c r="L29" s="38">
        <v>0</v>
      </c>
      <c r="M29" s="38">
        <v>18716.529999999901</v>
      </c>
      <c r="N29" s="38">
        <v>11916.58</v>
      </c>
      <c r="AA29" s="39" t="s">
        <v>140</v>
      </c>
      <c r="AB29" s="39" t="s">
        <v>172</v>
      </c>
      <c r="AC29" s="39" t="s">
        <v>173</v>
      </c>
      <c r="AD29" s="53" t="s">
        <v>174</v>
      </c>
      <c r="AE29" s="53" t="s">
        <v>175</v>
      </c>
      <c r="AF29" s="53" t="s">
        <v>176</v>
      </c>
      <c r="AG29" s="53" t="s">
        <v>80</v>
      </c>
    </row>
    <row r="30" spans="1:33" ht="15" customHeight="1" x14ac:dyDescent="0.35">
      <c r="A30" s="36" t="s">
        <v>44</v>
      </c>
      <c r="B30" s="41" t="s">
        <v>607</v>
      </c>
      <c r="C30" t="s">
        <v>604</v>
      </c>
      <c r="D30" s="52" t="s">
        <v>72</v>
      </c>
      <c r="E30" t="s">
        <v>609</v>
      </c>
      <c r="F30" s="41" t="s">
        <v>606</v>
      </c>
      <c r="G30" t="s">
        <v>73</v>
      </c>
      <c r="H30" s="37">
        <v>74</v>
      </c>
      <c r="I30" s="38">
        <v>444704.52999999898</v>
      </c>
      <c r="J30" s="38">
        <v>603921.91</v>
      </c>
      <c r="K30" s="38">
        <v>616671.94999999995</v>
      </c>
      <c r="L30" s="38">
        <v>0</v>
      </c>
      <c r="M30" s="38">
        <v>23330.049999999901</v>
      </c>
      <c r="N30" s="38">
        <v>18521.29</v>
      </c>
      <c r="AA30" s="39" t="s">
        <v>74</v>
      </c>
      <c r="AB30" s="39" t="s">
        <v>177</v>
      </c>
      <c r="AC30" s="39" t="s">
        <v>178</v>
      </c>
      <c r="AD30" s="53" t="s">
        <v>179</v>
      </c>
      <c r="AE30" s="53" t="s">
        <v>180</v>
      </c>
      <c r="AF30" s="53" t="s">
        <v>181</v>
      </c>
      <c r="AG30" s="53" t="s">
        <v>80</v>
      </c>
    </row>
    <row r="31" spans="1:33" ht="15" customHeight="1" x14ac:dyDescent="0.35">
      <c r="A31" s="36" t="s">
        <v>44</v>
      </c>
      <c r="D31" s="54" t="s">
        <v>87</v>
      </c>
      <c r="E31" t="s">
        <v>609</v>
      </c>
      <c r="F31" s="41" t="s">
        <v>606</v>
      </c>
      <c r="G31" t="s">
        <v>73</v>
      </c>
      <c r="H31" s="37">
        <v>77</v>
      </c>
      <c r="I31" s="38">
        <v>159217.38</v>
      </c>
      <c r="AA31" s="39" t="s">
        <v>97</v>
      </c>
      <c r="AD31" s="39" t="s">
        <v>182</v>
      </c>
    </row>
    <row r="32" spans="1:33" ht="15" customHeight="1" x14ac:dyDescent="0.35">
      <c r="A32" s="36" t="s">
        <v>44</v>
      </c>
      <c r="B32" s="41" t="s">
        <v>607</v>
      </c>
      <c r="C32" t="s">
        <v>604</v>
      </c>
      <c r="D32" s="52" t="s">
        <v>72</v>
      </c>
      <c r="E32" t="s">
        <v>609</v>
      </c>
      <c r="F32" s="41" t="s">
        <v>606</v>
      </c>
      <c r="G32" t="s">
        <v>73</v>
      </c>
      <c r="H32" s="37">
        <v>85</v>
      </c>
      <c r="I32" s="38">
        <v>492081.2</v>
      </c>
      <c r="J32" s="38">
        <v>492081.2</v>
      </c>
      <c r="K32" s="38">
        <v>491898.45</v>
      </c>
      <c r="L32" s="38">
        <v>0</v>
      </c>
      <c r="M32" s="38">
        <v>18968.25</v>
      </c>
      <c r="N32" s="38">
        <v>15041.57</v>
      </c>
      <c r="AA32" s="39" t="s">
        <v>115</v>
      </c>
      <c r="AB32" s="39" t="s">
        <v>183</v>
      </c>
      <c r="AC32" s="39" t="s">
        <v>184</v>
      </c>
      <c r="AD32" s="53" t="s">
        <v>185</v>
      </c>
      <c r="AE32" s="53" t="s">
        <v>186</v>
      </c>
      <c r="AF32" s="53" t="s">
        <v>187</v>
      </c>
      <c r="AG32" s="53" t="s">
        <v>80</v>
      </c>
    </row>
    <row r="33" spans="1:33" ht="15" customHeight="1" x14ac:dyDescent="0.35">
      <c r="A33" s="36" t="s">
        <v>44</v>
      </c>
      <c r="B33" s="41" t="s">
        <v>607</v>
      </c>
      <c r="C33" t="s">
        <v>604</v>
      </c>
      <c r="D33" s="52" t="s">
        <v>72</v>
      </c>
      <c r="E33" t="s">
        <v>609</v>
      </c>
      <c r="F33" s="41" t="s">
        <v>606</v>
      </c>
      <c r="G33" t="s">
        <v>73</v>
      </c>
      <c r="H33" s="37">
        <v>43</v>
      </c>
      <c r="I33" s="38">
        <v>876900.57</v>
      </c>
      <c r="J33" s="38">
        <v>1033447.76</v>
      </c>
      <c r="K33" s="38">
        <v>0</v>
      </c>
      <c r="L33" s="38">
        <v>547.6</v>
      </c>
      <c r="M33" s="38">
        <v>9900</v>
      </c>
      <c r="N33" s="38">
        <v>0</v>
      </c>
      <c r="AA33" s="39" t="s">
        <v>188</v>
      </c>
      <c r="AB33" s="39" t="s">
        <v>89</v>
      </c>
      <c r="AC33" s="39" t="s">
        <v>189</v>
      </c>
      <c r="AD33" s="53" t="s">
        <v>190</v>
      </c>
      <c r="AE33" s="53" t="s">
        <v>191</v>
      </c>
      <c r="AF33" s="53" t="s">
        <v>192</v>
      </c>
      <c r="AG33" s="53" t="s">
        <v>193</v>
      </c>
    </row>
    <row r="34" spans="1:33" ht="15" customHeight="1" x14ac:dyDescent="0.35">
      <c r="A34" s="36" t="s">
        <v>44</v>
      </c>
      <c r="D34" s="54" t="s">
        <v>87</v>
      </c>
      <c r="E34" t="s">
        <v>609</v>
      </c>
      <c r="F34" s="41" t="s">
        <v>606</v>
      </c>
      <c r="G34" t="s">
        <v>73</v>
      </c>
      <c r="H34" s="37">
        <v>42</v>
      </c>
      <c r="I34" s="38">
        <v>156547.19</v>
      </c>
      <c r="AA34" s="39" t="s">
        <v>194</v>
      </c>
      <c r="AD34" s="39" t="s">
        <v>195</v>
      </c>
    </row>
    <row r="35" spans="1:33" ht="15" customHeight="1" x14ac:dyDescent="0.35">
      <c r="A35" s="36" t="s">
        <v>44</v>
      </c>
      <c r="B35" s="41" t="s">
        <v>607</v>
      </c>
      <c r="C35" t="s">
        <v>604</v>
      </c>
      <c r="D35" s="52" t="s">
        <v>72</v>
      </c>
      <c r="E35" t="s">
        <v>609</v>
      </c>
      <c r="F35" s="41" t="s">
        <v>606</v>
      </c>
      <c r="G35" t="s">
        <v>73</v>
      </c>
      <c r="H35" s="37">
        <v>74</v>
      </c>
      <c r="I35" s="38">
        <v>1055400.6200000001</v>
      </c>
      <c r="J35" s="38">
        <v>1055400.6200000001</v>
      </c>
      <c r="K35" s="38">
        <v>1040464.95</v>
      </c>
      <c r="L35" s="38">
        <v>0</v>
      </c>
      <c r="M35" s="38">
        <v>25068.4199999999</v>
      </c>
      <c r="N35" s="38">
        <v>20257.5799999999</v>
      </c>
      <c r="AA35" s="39" t="s">
        <v>74</v>
      </c>
      <c r="AB35" s="39" t="s">
        <v>196</v>
      </c>
      <c r="AC35" s="39" t="s">
        <v>197</v>
      </c>
      <c r="AD35" s="53" t="s">
        <v>198</v>
      </c>
      <c r="AE35" s="53" t="s">
        <v>199</v>
      </c>
      <c r="AF35" s="53" t="s">
        <v>200</v>
      </c>
      <c r="AG35" s="53" t="s">
        <v>80</v>
      </c>
    </row>
    <row r="36" spans="1:33" ht="15" customHeight="1" x14ac:dyDescent="0.35">
      <c r="A36" s="36" t="s">
        <v>44</v>
      </c>
      <c r="B36" s="41" t="s">
        <v>607</v>
      </c>
      <c r="C36" t="s">
        <v>604</v>
      </c>
      <c r="D36" s="52" t="s">
        <v>72</v>
      </c>
      <c r="E36" t="s">
        <v>609</v>
      </c>
      <c r="F36" s="41" t="s">
        <v>606</v>
      </c>
      <c r="G36" t="s">
        <v>73</v>
      </c>
      <c r="H36" s="37">
        <v>77</v>
      </c>
      <c r="I36" s="38">
        <v>306490.31</v>
      </c>
      <c r="J36" s="38">
        <v>835223.81</v>
      </c>
      <c r="K36" s="38">
        <v>847985.4</v>
      </c>
      <c r="L36" s="38">
        <v>0</v>
      </c>
      <c r="M36" s="38">
        <v>25837.119999999901</v>
      </c>
      <c r="N36" s="38">
        <v>19687.12</v>
      </c>
      <c r="AA36" s="39" t="s">
        <v>97</v>
      </c>
      <c r="AB36" s="39" t="s">
        <v>201</v>
      </c>
      <c r="AC36" s="39" t="s">
        <v>202</v>
      </c>
      <c r="AD36" s="53" t="s">
        <v>203</v>
      </c>
      <c r="AE36" s="53" t="s">
        <v>204</v>
      </c>
      <c r="AF36" s="53" t="s">
        <v>205</v>
      </c>
      <c r="AG36" s="53" t="s">
        <v>80</v>
      </c>
    </row>
    <row r="37" spans="1:33" ht="15" customHeight="1" x14ac:dyDescent="0.35">
      <c r="A37" s="36" t="s">
        <v>44</v>
      </c>
      <c r="D37" s="54" t="s">
        <v>87</v>
      </c>
      <c r="E37" t="s">
        <v>609</v>
      </c>
      <c r="F37" s="41" t="s">
        <v>606</v>
      </c>
      <c r="G37" t="s">
        <v>73</v>
      </c>
      <c r="H37" s="37">
        <v>76</v>
      </c>
      <c r="I37" s="38">
        <v>528733.5</v>
      </c>
      <c r="AA37" s="39" t="s">
        <v>103</v>
      </c>
      <c r="AD37" s="39" t="s">
        <v>206</v>
      </c>
    </row>
    <row r="38" spans="1:33" ht="15" customHeight="1" x14ac:dyDescent="0.35">
      <c r="A38" s="36" t="s">
        <v>44</v>
      </c>
      <c r="B38" s="41" t="s">
        <v>607</v>
      </c>
      <c r="C38" t="s">
        <v>604</v>
      </c>
      <c r="D38" s="52" t="s">
        <v>72</v>
      </c>
      <c r="E38" t="s">
        <v>609</v>
      </c>
      <c r="F38" s="41" t="s">
        <v>606</v>
      </c>
      <c r="G38" t="s">
        <v>73</v>
      </c>
      <c r="H38" s="37">
        <v>75</v>
      </c>
      <c r="I38" s="38">
        <v>474085.69</v>
      </c>
      <c r="J38" s="38">
        <v>474085.69</v>
      </c>
      <c r="K38" s="38">
        <v>465727.18</v>
      </c>
      <c r="L38" s="38">
        <v>0</v>
      </c>
      <c r="M38" s="38">
        <v>16515.22</v>
      </c>
      <c r="N38" s="38">
        <v>12477.22</v>
      </c>
      <c r="AA38" s="39" t="s">
        <v>81</v>
      </c>
      <c r="AB38" s="39" t="s">
        <v>207</v>
      </c>
      <c r="AC38" s="39" t="s">
        <v>208</v>
      </c>
      <c r="AD38" s="53" t="s">
        <v>209</v>
      </c>
      <c r="AE38" s="53" t="s">
        <v>210</v>
      </c>
      <c r="AF38" s="53" t="s">
        <v>211</v>
      </c>
      <c r="AG38" s="53" t="s">
        <v>80</v>
      </c>
    </row>
    <row r="39" spans="1:33" ht="15" customHeight="1" x14ac:dyDescent="0.35">
      <c r="A39" s="36" t="s">
        <v>44</v>
      </c>
      <c r="B39" s="41" t="s">
        <v>607</v>
      </c>
      <c r="C39" t="s">
        <v>604</v>
      </c>
      <c r="D39" s="52" t="s">
        <v>72</v>
      </c>
      <c r="E39" t="s">
        <v>609</v>
      </c>
      <c r="F39" s="41" t="s">
        <v>606</v>
      </c>
      <c r="G39" t="s">
        <v>73</v>
      </c>
      <c r="H39" s="37">
        <v>89</v>
      </c>
      <c r="I39" s="38">
        <v>153370.89000000001</v>
      </c>
      <c r="J39" s="38">
        <v>290714.69</v>
      </c>
      <c r="K39" s="38">
        <v>292069.71999999997</v>
      </c>
      <c r="L39" s="38">
        <v>0</v>
      </c>
      <c r="M39" s="38">
        <v>4422.2399999999898</v>
      </c>
      <c r="N39" s="38">
        <v>3122.22</v>
      </c>
      <c r="AA39" s="39" t="s">
        <v>212</v>
      </c>
      <c r="AB39" s="39" t="s">
        <v>213</v>
      </c>
      <c r="AC39" s="39" t="s">
        <v>214</v>
      </c>
      <c r="AD39" s="53" t="s">
        <v>215</v>
      </c>
      <c r="AE39" s="53" t="s">
        <v>216</v>
      </c>
      <c r="AF39" s="53" t="s">
        <v>217</v>
      </c>
      <c r="AG39" s="53" t="s">
        <v>80</v>
      </c>
    </row>
    <row r="40" spans="1:33" ht="15" customHeight="1" x14ac:dyDescent="0.35">
      <c r="A40" s="36" t="s">
        <v>44</v>
      </c>
      <c r="D40" s="54" t="s">
        <v>87</v>
      </c>
      <c r="E40" t="s">
        <v>609</v>
      </c>
      <c r="F40" s="41" t="s">
        <v>606</v>
      </c>
      <c r="G40" t="s">
        <v>73</v>
      </c>
      <c r="H40" s="37">
        <v>84</v>
      </c>
      <c r="I40" s="38">
        <v>137343.79999999999</v>
      </c>
      <c r="AA40" s="39" t="s">
        <v>218</v>
      </c>
      <c r="AD40" s="39" t="s">
        <v>219</v>
      </c>
    </row>
    <row r="41" spans="1:33" ht="15" customHeight="1" x14ac:dyDescent="0.35">
      <c r="A41" s="36" t="s">
        <v>44</v>
      </c>
      <c r="B41" s="41" t="s">
        <v>607</v>
      </c>
      <c r="C41" t="s">
        <v>604</v>
      </c>
      <c r="D41" s="52" t="s">
        <v>72</v>
      </c>
      <c r="E41" t="s">
        <v>609</v>
      </c>
      <c r="F41" s="41" t="s">
        <v>606</v>
      </c>
      <c r="G41" t="s">
        <v>73</v>
      </c>
      <c r="H41" s="37">
        <v>68</v>
      </c>
      <c r="I41" s="38">
        <v>788098.92</v>
      </c>
      <c r="J41" s="38">
        <v>788098.92</v>
      </c>
      <c r="K41" s="38">
        <v>831530.81</v>
      </c>
      <c r="L41" s="38">
        <v>0</v>
      </c>
      <c r="M41" s="38">
        <v>13370.84</v>
      </c>
      <c r="N41" s="38">
        <v>11184.52</v>
      </c>
      <c r="AA41" s="39" t="s">
        <v>220</v>
      </c>
      <c r="AB41" s="39" t="s">
        <v>221</v>
      </c>
      <c r="AC41" s="39" t="s">
        <v>222</v>
      </c>
      <c r="AD41" s="53" t="s">
        <v>223</v>
      </c>
      <c r="AE41" s="53" t="s">
        <v>224</v>
      </c>
      <c r="AF41" s="53" t="s">
        <v>225</v>
      </c>
      <c r="AG41" s="53" t="s">
        <v>80</v>
      </c>
    </row>
    <row r="42" spans="1:33" ht="15" customHeight="1" x14ac:dyDescent="0.35">
      <c r="A42" s="36" t="s">
        <v>44</v>
      </c>
      <c r="D42" s="54" t="s">
        <v>87</v>
      </c>
      <c r="E42" t="s">
        <v>609</v>
      </c>
      <c r="F42" s="41" t="s">
        <v>606</v>
      </c>
      <c r="G42" t="s">
        <v>73</v>
      </c>
      <c r="H42" s="37">
        <v>64</v>
      </c>
      <c r="I42" s="38">
        <v>0</v>
      </c>
      <c r="AA42" s="39" t="s">
        <v>226</v>
      </c>
      <c r="AD42" s="39" t="s">
        <v>89</v>
      </c>
    </row>
    <row r="43" spans="1:33" ht="15" customHeight="1" x14ac:dyDescent="0.35">
      <c r="A43" s="36" t="s">
        <v>44</v>
      </c>
      <c r="B43" s="41" t="s">
        <v>607</v>
      </c>
      <c r="C43" t="s">
        <v>604</v>
      </c>
      <c r="D43" s="52" t="s">
        <v>72</v>
      </c>
      <c r="E43" t="s">
        <v>609</v>
      </c>
      <c r="F43" s="41" t="s">
        <v>606</v>
      </c>
      <c r="G43" t="s">
        <v>73</v>
      </c>
      <c r="H43" s="37">
        <v>68</v>
      </c>
      <c r="I43" s="38">
        <v>1352321.42</v>
      </c>
      <c r="J43" s="38">
        <v>1627589.16</v>
      </c>
      <c r="K43" s="38">
        <v>1576137</v>
      </c>
      <c r="L43" s="38">
        <v>0</v>
      </c>
      <c r="M43" s="38">
        <v>24537.37</v>
      </c>
      <c r="N43" s="38">
        <v>19817.34</v>
      </c>
      <c r="AA43" s="39" t="s">
        <v>220</v>
      </c>
      <c r="AB43" s="39" t="s">
        <v>227</v>
      </c>
      <c r="AC43" s="39" t="s">
        <v>228</v>
      </c>
      <c r="AD43" s="53" t="s">
        <v>229</v>
      </c>
      <c r="AE43" s="53" t="s">
        <v>230</v>
      </c>
      <c r="AF43" s="53" t="s">
        <v>231</v>
      </c>
      <c r="AG43" s="53" t="s">
        <v>80</v>
      </c>
    </row>
    <row r="44" spans="1:33" ht="15" customHeight="1" x14ac:dyDescent="0.35">
      <c r="A44" s="36" t="s">
        <v>44</v>
      </c>
      <c r="D44" s="54" t="s">
        <v>87</v>
      </c>
      <c r="E44" t="s">
        <v>609</v>
      </c>
      <c r="F44" s="41" t="s">
        <v>606</v>
      </c>
      <c r="G44" t="s">
        <v>73</v>
      </c>
      <c r="H44" s="37">
        <v>66</v>
      </c>
      <c r="I44" s="38">
        <v>275267.74</v>
      </c>
      <c r="AA44" s="39" t="s">
        <v>232</v>
      </c>
      <c r="AD44" s="39" t="s">
        <v>233</v>
      </c>
    </row>
    <row r="45" spans="1:33" ht="15" customHeight="1" x14ac:dyDescent="0.35">
      <c r="A45" s="36" t="s">
        <v>44</v>
      </c>
      <c r="B45" s="41" t="s">
        <v>607</v>
      </c>
      <c r="C45" t="s">
        <v>604</v>
      </c>
      <c r="D45" s="52" t="s">
        <v>72</v>
      </c>
      <c r="E45" t="s">
        <v>609</v>
      </c>
      <c r="F45" s="41" t="s">
        <v>606</v>
      </c>
      <c r="G45" t="s">
        <v>73</v>
      </c>
      <c r="H45" s="37">
        <v>75</v>
      </c>
      <c r="I45" s="38">
        <v>271756.18</v>
      </c>
      <c r="J45" s="38">
        <v>530825.94999999995</v>
      </c>
      <c r="K45" s="38">
        <v>568159.4</v>
      </c>
      <c r="L45" s="38">
        <v>0</v>
      </c>
      <c r="M45" s="38">
        <v>19886</v>
      </c>
      <c r="N45" s="38">
        <v>15282.56</v>
      </c>
      <c r="AA45" s="39" t="s">
        <v>81</v>
      </c>
      <c r="AB45" s="39" t="s">
        <v>234</v>
      </c>
      <c r="AC45" s="39" t="s">
        <v>235</v>
      </c>
      <c r="AD45" s="53" t="s">
        <v>236</v>
      </c>
      <c r="AE45" s="53" t="s">
        <v>237</v>
      </c>
      <c r="AF45" s="53" t="s">
        <v>238</v>
      </c>
      <c r="AG45" s="53" t="s">
        <v>80</v>
      </c>
    </row>
    <row r="46" spans="1:33" ht="15" customHeight="1" x14ac:dyDescent="0.35">
      <c r="A46" s="36" t="s">
        <v>44</v>
      </c>
      <c r="D46" s="54" t="s">
        <v>87</v>
      </c>
      <c r="E46" t="s">
        <v>609</v>
      </c>
      <c r="F46" s="41" t="s">
        <v>606</v>
      </c>
      <c r="G46" t="s">
        <v>73</v>
      </c>
      <c r="H46" s="37">
        <v>73</v>
      </c>
      <c r="I46" s="38">
        <v>259069.77</v>
      </c>
      <c r="AA46" s="39" t="s">
        <v>239</v>
      </c>
      <c r="AD46" s="39" t="s">
        <v>240</v>
      </c>
    </row>
    <row r="47" spans="1:33" ht="15" customHeight="1" x14ac:dyDescent="0.35">
      <c r="A47" s="36" t="s">
        <v>44</v>
      </c>
      <c r="B47" s="41" t="s">
        <v>607</v>
      </c>
      <c r="C47" t="s">
        <v>604</v>
      </c>
      <c r="D47" s="52" t="s">
        <v>72</v>
      </c>
      <c r="E47" t="s">
        <v>609</v>
      </c>
      <c r="F47" s="41" t="s">
        <v>606</v>
      </c>
      <c r="G47" t="s">
        <v>73</v>
      </c>
      <c r="H47" s="37">
        <v>77</v>
      </c>
      <c r="I47" s="38">
        <v>276804.78999999998</v>
      </c>
      <c r="J47" s="38">
        <v>729174.64</v>
      </c>
      <c r="K47" s="38">
        <v>714244.38</v>
      </c>
      <c r="L47" s="38">
        <v>0</v>
      </c>
      <c r="M47" s="38">
        <v>20611.549999999901</v>
      </c>
      <c r="N47" s="38">
        <v>16325.0799999999</v>
      </c>
      <c r="AA47" s="39" t="s">
        <v>97</v>
      </c>
      <c r="AB47" s="39" t="s">
        <v>241</v>
      </c>
      <c r="AC47" s="39" t="s">
        <v>242</v>
      </c>
      <c r="AD47" s="53" t="s">
        <v>243</v>
      </c>
      <c r="AE47" s="53" t="s">
        <v>244</v>
      </c>
      <c r="AF47" s="53" t="s">
        <v>245</v>
      </c>
      <c r="AG47" s="53" t="s">
        <v>80</v>
      </c>
    </row>
    <row r="48" spans="1:33" ht="15" customHeight="1" x14ac:dyDescent="0.35">
      <c r="A48" s="36" t="s">
        <v>44</v>
      </c>
      <c r="D48" s="54" t="s">
        <v>87</v>
      </c>
      <c r="E48" t="s">
        <v>609</v>
      </c>
      <c r="F48" s="41" t="s">
        <v>606</v>
      </c>
      <c r="G48" t="s">
        <v>73</v>
      </c>
      <c r="H48" s="37">
        <v>80</v>
      </c>
      <c r="I48" s="38">
        <v>452369.85</v>
      </c>
      <c r="AA48" s="39" t="s">
        <v>109</v>
      </c>
      <c r="AD48" s="39" t="s">
        <v>246</v>
      </c>
    </row>
    <row r="49" spans="1:33" ht="15" customHeight="1" x14ac:dyDescent="0.35">
      <c r="A49" s="36" t="s">
        <v>44</v>
      </c>
      <c r="B49" s="41" t="s">
        <v>607</v>
      </c>
      <c r="C49" t="s">
        <v>604</v>
      </c>
      <c r="D49" s="52" t="s">
        <v>72</v>
      </c>
      <c r="E49" t="s">
        <v>609</v>
      </c>
      <c r="F49" s="41" t="s">
        <v>606</v>
      </c>
      <c r="G49" t="s">
        <v>73</v>
      </c>
      <c r="H49" s="37">
        <v>80</v>
      </c>
      <c r="I49" s="38">
        <v>452369.85</v>
      </c>
      <c r="J49" s="38">
        <v>729174.64</v>
      </c>
      <c r="K49" s="38">
        <v>714244.38</v>
      </c>
      <c r="L49" s="38">
        <v>0</v>
      </c>
      <c r="M49" s="38">
        <v>20611.55</v>
      </c>
      <c r="N49" s="38">
        <v>16325.08</v>
      </c>
      <c r="AA49" s="39" t="s">
        <v>109</v>
      </c>
      <c r="AB49" s="39" t="s">
        <v>241</v>
      </c>
      <c r="AC49" s="39" t="s">
        <v>242</v>
      </c>
      <c r="AD49" s="53" t="s">
        <v>247</v>
      </c>
      <c r="AE49" s="53" t="s">
        <v>248</v>
      </c>
      <c r="AF49" s="53" t="s">
        <v>249</v>
      </c>
      <c r="AG49" s="53" t="s">
        <v>80</v>
      </c>
    </row>
    <row r="50" spans="1:33" ht="15" customHeight="1" x14ac:dyDescent="0.35">
      <c r="A50" s="36" t="s">
        <v>44</v>
      </c>
      <c r="D50" s="54" t="s">
        <v>87</v>
      </c>
      <c r="E50" t="s">
        <v>609</v>
      </c>
      <c r="F50" s="41" t="s">
        <v>606</v>
      </c>
      <c r="G50" t="s">
        <v>73</v>
      </c>
      <c r="H50" s="37">
        <v>77</v>
      </c>
      <c r="I50" s="38">
        <v>276804.78999999998</v>
      </c>
      <c r="AA50" s="39" t="s">
        <v>97</v>
      </c>
      <c r="AD50" s="39" t="s">
        <v>250</v>
      </c>
    </row>
    <row r="51" spans="1:33" ht="15" customHeight="1" x14ac:dyDescent="0.35">
      <c r="A51" s="36" t="s">
        <v>44</v>
      </c>
      <c r="B51" s="41" t="s">
        <v>607</v>
      </c>
      <c r="C51" t="s">
        <v>604</v>
      </c>
      <c r="D51" s="52" t="s">
        <v>72</v>
      </c>
      <c r="E51" t="s">
        <v>609</v>
      </c>
      <c r="F51" s="41" t="s">
        <v>606</v>
      </c>
      <c r="G51" t="s">
        <v>73</v>
      </c>
      <c r="H51" s="37">
        <v>80</v>
      </c>
      <c r="I51" s="38">
        <v>25132.47</v>
      </c>
      <c r="J51" s="38">
        <v>178991.71</v>
      </c>
      <c r="K51" s="38">
        <v>205192.08</v>
      </c>
      <c r="L51" s="38">
        <v>0</v>
      </c>
      <c r="M51" s="38">
        <v>6632.7699999999904</v>
      </c>
      <c r="N51" s="38">
        <v>5782.5799999999899</v>
      </c>
      <c r="AA51" s="39" t="s">
        <v>109</v>
      </c>
      <c r="AB51" s="39" t="s">
        <v>251</v>
      </c>
      <c r="AC51" s="39" t="s">
        <v>252</v>
      </c>
      <c r="AD51" s="53" t="s">
        <v>253</v>
      </c>
      <c r="AE51" s="53" t="s">
        <v>254</v>
      </c>
      <c r="AF51" s="53" t="s">
        <v>255</v>
      </c>
      <c r="AG51" s="53" t="s">
        <v>80</v>
      </c>
    </row>
    <row r="52" spans="1:33" ht="15" customHeight="1" x14ac:dyDescent="0.35">
      <c r="A52" s="36" t="s">
        <v>44</v>
      </c>
      <c r="D52" s="54" t="s">
        <v>87</v>
      </c>
      <c r="E52" t="s">
        <v>609</v>
      </c>
      <c r="F52" s="41" t="s">
        <v>606</v>
      </c>
      <c r="G52" t="s">
        <v>73</v>
      </c>
      <c r="H52" s="37">
        <v>75</v>
      </c>
      <c r="I52" s="38">
        <v>153859.24</v>
      </c>
      <c r="AA52" s="39" t="s">
        <v>81</v>
      </c>
      <c r="AD52" s="39" t="s">
        <v>256</v>
      </c>
    </row>
    <row r="53" spans="1:33" ht="15" customHeight="1" x14ac:dyDescent="0.35">
      <c r="A53" s="36" t="s">
        <v>44</v>
      </c>
      <c r="B53" s="41" t="s">
        <v>607</v>
      </c>
      <c r="C53" t="s">
        <v>604</v>
      </c>
      <c r="D53" s="52" t="s">
        <v>72</v>
      </c>
      <c r="E53" t="s">
        <v>609</v>
      </c>
      <c r="F53" s="41" t="s">
        <v>606</v>
      </c>
      <c r="G53" t="s">
        <v>73</v>
      </c>
      <c r="H53" s="37">
        <v>87</v>
      </c>
      <c r="I53" s="38">
        <v>259895.8</v>
      </c>
      <c r="J53" s="38">
        <v>259895.8</v>
      </c>
      <c r="K53" s="38">
        <v>260818.94</v>
      </c>
      <c r="L53" s="38">
        <v>0</v>
      </c>
      <c r="M53" s="38">
        <v>6320.66</v>
      </c>
      <c r="N53" s="38">
        <v>4980.76</v>
      </c>
      <c r="AA53" s="39" t="s">
        <v>257</v>
      </c>
      <c r="AB53" s="39" t="s">
        <v>258</v>
      </c>
      <c r="AC53" s="39" t="s">
        <v>259</v>
      </c>
      <c r="AD53" s="53" t="s">
        <v>260</v>
      </c>
      <c r="AE53" s="53" t="s">
        <v>261</v>
      </c>
      <c r="AF53" s="53" t="s">
        <v>262</v>
      </c>
      <c r="AG53" s="53" t="s">
        <v>80</v>
      </c>
    </row>
    <row r="54" spans="1:33" ht="15" customHeight="1" x14ac:dyDescent="0.35">
      <c r="A54" s="36" t="s">
        <v>44</v>
      </c>
      <c r="D54" s="54" t="s">
        <v>87</v>
      </c>
      <c r="E54" t="s">
        <v>609</v>
      </c>
      <c r="F54" s="41" t="s">
        <v>606</v>
      </c>
      <c r="G54" t="s">
        <v>73</v>
      </c>
      <c r="H54" s="37">
        <v>82</v>
      </c>
      <c r="I54" s="38">
        <v>0</v>
      </c>
      <c r="AA54" s="39" t="s">
        <v>140</v>
      </c>
      <c r="AD54" s="39" t="s">
        <v>89</v>
      </c>
    </row>
    <row r="55" spans="1:33" ht="15" customHeight="1" x14ac:dyDescent="0.35">
      <c r="A55" s="36" t="s">
        <v>44</v>
      </c>
      <c r="B55" s="41" t="s">
        <v>607</v>
      </c>
      <c r="C55" t="s">
        <v>604</v>
      </c>
      <c r="D55" s="52" t="s">
        <v>72</v>
      </c>
      <c r="E55" t="s">
        <v>609</v>
      </c>
      <c r="F55" s="41" t="s">
        <v>606</v>
      </c>
      <c r="G55" t="s">
        <v>73</v>
      </c>
      <c r="H55" s="37">
        <v>73</v>
      </c>
      <c r="I55" s="38">
        <v>3079152.99</v>
      </c>
      <c r="J55" s="38">
        <v>3079152.99</v>
      </c>
      <c r="K55" s="38">
        <v>3180060.01</v>
      </c>
      <c r="L55" s="38">
        <v>0</v>
      </c>
      <c r="M55" s="38">
        <v>52403.6</v>
      </c>
      <c r="N55" s="38">
        <v>43903.6</v>
      </c>
      <c r="AA55" s="39" t="s">
        <v>239</v>
      </c>
      <c r="AB55" s="39" t="s">
        <v>263</v>
      </c>
      <c r="AC55" s="39" t="s">
        <v>264</v>
      </c>
      <c r="AD55" s="53" t="s">
        <v>265</v>
      </c>
      <c r="AE55" s="53" t="s">
        <v>266</v>
      </c>
      <c r="AF55" s="53" t="s">
        <v>267</v>
      </c>
      <c r="AG55" s="53" t="s">
        <v>80</v>
      </c>
    </row>
    <row r="56" spans="1:33" ht="15" customHeight="1" x14ac:dyDescent="0.35">
      <c r="A56" s="36" t="s">
        <v>44</v>
      </c>
      <c r="B56" s="41" t="s">
        <v>607</v>
      </c>
      <c r="C56" t="s">
        <v>604</v>
      </c>
      <c r="D56" s="52" t="s">
        <v>72</v>
      </c>
      <c r="E56" t="s">
        <v>609</v>
      </c>
      <c r="F56" s="41" t="s">
        <v>606</v>
      </c>
      <c r="G56" t="s">
        <v>73</v>
      </c>
      <c r="H56" s="37">
        <v>80</v>
      </c>
      <c r="I56" s="38">
        <v>758723.13</v>
      </c>
      <c r="J56" s="38">
        <v>758723.13</v>
      </c>
      <c r="K56" s="38">
        <v>751676.5</v>
      </c>
      <c r="L56" s="38">
        <v>0</v>
      </c>
      <c r="M56" s="38">
        <v>3101.1599999999899</v>
      </c>
      <c r="N56" s="38">
        <v>2518.7999999999902</v>
      </c>
      <c r="AA56" s="39" t="s">
        <v>109</v>
      </c>
      <c r="AB56" s="39" t="s">
        <v>268</v>
      </c>
      <c r="AC56" s="39" t="s">
        <v>269</v>
      </c>
      <c r="AD56" s="53" t="s">
        <v>270</v>
      </c>
      <c r="AE56" s="53" t="s">
        <v>271</v>
      </c>
      <c r="AF56" s="53" t="s">
        <v>272</v>
      </c>
      <c r="AG56" s="53" t="s">
        <v>80</v>
      </c>
    </row>
    <row r="57" spans="1:33" ht="15" customHeight="1" x14ac:dyDescent="0.35">
      <c r="A57" s="36" t="s">
        <v>44</v>
      </c>
      <c r="B57" s="41" t="s">
        <v>607</v>
      </c>
      <c r="C57" t="s">
        <v>604</v>
      </c>
      <c r="D57" s="52" t="s">
        <v>72</v>
      </c>
      <c r="E57" t="s">
        <v>609</v>
      </c>
      <c r="F57" s="41" t="s">
        <v>606</v>
      </c>
      <c r="G57" t="s">
        <v>73</v>
      </c>
      <c r="H57" s="37">
        <v>76</v>
      </c>
      <c r="I57" s="38">
        <v>0</v>
      </c>
      <c r="J57" s="38">
        <v>1732245.85</v>
      </c>
      <c r="K57" s="38">
        <v>1148200.1000000001</v>
      </c>
      <c r="L57" s="38">
        <v>840</v>
      </c>
      <c r="M57" s="38">
        <v>0</v>
      </c>
      <c r="N57" s="38">
        <v>0</v>
      </c>
      <c r="AA57" s="39" t="s">
        <v>103</v>
      </c>
      <c r="AB57" s="39" t="s">
        <v>273</v>
      </c>
      <c r="AC57" s="39" t="s">
        <v>274</v>
      </c>
      <c r="AD57" s="53" t="s">
        <v>275</v>
      </c>
      <c r="AE57" s="53" t="s">
        <v>192</v>
      </c>
      <c r="AF57" s="53" t="s">
        <v>192</v>
      </c>
      <c r="AG57" s="53" t="s">
        <v>276</v>
      </c>
    </row>
    <row r="58" spans="1:33" ht="15" customHeight="1" x14ac:dyDescent="0.35">
      <c r="A58" s="36" t="s">
        <v>44</v>
      </c>
      <c r="D58" s="54" t="s">
        <v>87</v>
      </c>
      <c r="E58" t="s">
        <v>609</v>
      </c>
      <c r="F58" s="41" t="s">
        <v>606</v>
      </c>
      <c r="G58" t="s">
        <v>73</v>
      </c>
      <c r="H58" s="37">
        <v>75</v>
      </c>
      <c r="I58" s="38">
        <v>0</v>
      </c>
      <c r="AA58" s="39" t="s">
        <v>81</v>
      </c>
      <c r="AD58" s="39" t="s">
        <v>89</v>
      </c>
    </row>
    <row r="59" spans="1:33" ht="15" customHeight="1" x14ac:dyDescent="0.35">
      <c r="A59" s="36" t="s">
        <v>44</v>
      </c>
      <c r="D59" s="55" t="s">
        <v>277</v>
      </c>
      <c r="E59" t="s">
        <v>609</v>
      </c>
      <c r="F59" s="41" t="s">
        <v>606</v>
      </c>
      <c r="G59" t="s">
        <v>278</v>
      </c>
      <c r="H59" s="37">
        <v>0</v>
      </c>
      <c r="I59" s="38">
        <v>1732245.85</v>
      </c>
      <c r="AA59" s="53"/>
      <c r="AD59" s="53" t="s">
        <v>279</v>
      </c>
    </row>
    <row r="60" spans="1:33" ht="15" customHeight="1" x14ac:dyDescent="0.35">
      <c r="A60" s="36" t="s">
        <v>44</v>
      </c>
      <c r="B60" s="41" t="s">
        <v>607</v>
      </c>
      <c r="C60" t="s">
        <v>604</v>
      </c>
      <c r="D60" s="52" t="s">
        <v>72</v>
      </c>
      <c r="E60" t="s">
        <v>609</v>
      </c>
      <c r="F60" s="41" t="s">
        <v>606</v>
      </c>
      <c r="G60" t="s">
        <v>73</v>
      </c>
      <c r="H60" s="37">
        <v>71</v>
      </c>
      <c r="I60" s="38">
        <v>592317.42000000004</v>
      </c>
      <c r="J60" s="38">
        <v>592317.42000000004</v>
      </c>
      <c r="K60" s="38">
        <v>586338.59</v>
      </c>
      <c r="L60" s="38">
        <v>0</v>
      </c>
      <c r="M60" s="38">
        <v>16224.46</v>
      </c>
      <c r="N60" s="38">
        <v>12202.21</v>
      </c>
      <c r="AA60" s="39" t="s">
        <v>280</v>
      </c>
      <c r="AB60" s="39" t="s">
        <v>281</v>
      </c>
      <c r="AC60" s="39" t="s">
        <v>282</v>
      </c>
      <c r="AD60" s="53" t="s">
        <v>283</v>
      </c>
      <c r="AE60" s="53" t="s">
        <v>284</v>
      </c>
      <c r="AF60" s="53" t="s">
        <v>285</v>
      </c>
      <c r="AG60" s="53" t="s">
        <v>80</v>
      </c>
    </row>
    <row r="61" spans="1:33" ht="15" customHeight="1" x14ac:dyDescent="0.35">
      <c r="A61" s="36" t="s">
        <v>44</v>
      </c>
      <c r="B61" s="41" t="s">
        <v>607</v>
      </c>
      <c r="C61" t="s">
        <v>604</v>
      </c>
      <c r="D61" s="52" t="s">
        <v>72</v>
      </c>
      <c r="E61" t="s">
        <v>609</v>
      </c>
      <c r="F61" s="41" t="s">
        <v>606</v>
      </c>
      <c r="G61" t="s">
        <v>73</v>
      </c>
      <c r="H61" s="37">
        <v>78</v>
      </c>
      <c r="I61" s="38">
        <v>271971.43</v>
      </c>
      <c r="J61" s="38">
        <v>271971.43</v>
      </c>
      <c r="K61" s="38">
        <v>265828.15000000002</v>
      </c>
      <c r="L61" s="38">
        <v>0</v>
      </c>
      <c r="M61" s="38">
        <v>7988.08</v>
      </c>
      <c r="N61" s="38">
        <v>6727.54</v>
      </c>
      <c r="AA61" s="39" t="s">
        <v>147</v>
      </c>
      <c r="AB61" s="39" t="s">
        <v>286</v>
      </c>
      <c r="AC61" s="39" t="s">
        <v>287</v>
      </c>
      <c r="AD61" s="53" t="s">
        <v>288</v>
      </c>
      <c r="AE61" s="53" t="s">
        <v>289</v>
      </c>
      <c r="AF61" s="53" t="s">
        <v>290</v>
      </c>
      <c r="AG61" s="53" t="s">
        <v>80</v>
      </c>
    </row>
    <row r="62" spans="1:33" ht="15" customHeight="1" x14ac:dyDescent="0.35">
      <c r="A62" s="36" t="s">
        <v>44</v>
      </c>
      <c r="B62" s="41" t="s">
        <v>607</v>
      </c>
      <c r="C62" t="s">
        <v>604</v>
      </c>
      <c r="D62" s="52" t="s">
        <v>72</v>
      </c>
      <c r="E62" t="s">
        <v>609</v>
      </c>
      <c r="F62" s="41" t="s">
        <v>606</v>
      </c>
      <c r="G62" t="s">
        <v>73</v>
      </c>
      <c r="H62" s="37">
        <v>69</v>
      </c>
      <c r="I62" s="38">
        <v>277270.71999999997</v>
      </c>
      <c r="J62" s="38">
        <v>277270.71999999997</v>
      </c>
      <c r="K62" s="38">
        <v>295782.90000000002</v>
      </c>
      <c r="L62" s="38">
        <v>0</v>
      </c>
      <c r="M62" s="38">
        <v>11362.199999999901</v>
      </c>
      <c r="N62" s="38">
        <v>10113.02</v>
      </c>
      <c r="AA62" s="39" t="s">
        <v>291</v>
      </c>
      <c r="AB62" s="39" t="s">
        <v>292</v>
      </c>
      <c r="AC62" s="39" t="s">
        <v>293</v>
      </c>
      <c r="AD62" s="53" t="s">
        <v>294</v>
      </c>
      <c r="AE62" s="53" t="s">
        <v>295</v>
      </c>
      <c r="AF62" s="53" t="s">
        <v>296</v>
      </c>
      <c r="AG62" s="53" t="s">
        <v>80</v>
      </c>
    </row>
    <row r="63" spans="1:33" ht="15" customHeight="1" x14ac:dyDescent="0.35">
      <c r="A63" s="36" t="s">
        <v>44</v>
      </c>
      <c r="D63" s="54" t="s">
        <v>87</v>
      </c>
      <c r="E63" t="s">
        <v>609</v>
      </c>
      <c r="F63" s="41" t="s">
        <v>606</v>
      </c>
      <c r="G63" t="s">
        <v>73</v>
      </c>
      <c r="H63" s="37">
        <v>85</v>
      </c>
      <c r="I63" s="38">
        <v>0</v>
      </c>
      <c r="AA63" s="39" t="s">
        <v>115</v>
      </c>
      <c r="AD63" s="39" t="s">
        <v>89</v>
      </c>
    </row>
    <row r="64" spans="1:33" ht="15" customHeight="1" x14ac:dyDescent="0.35">
      <c r="A64" s="36" t="s">
        <v>44</v>
      </c>
      <c r="B64" s="41" t="s">
        <v>607</v>
      </c>
      <c r="C64" t="s">
        <v>604</v>
      </c>
      <c r="D64" s="52" t="s">
        <v>72</v>
      </c>
      <c r="E64" t="s">
        <v>609</v>
      </c>
      <c r="F64" s="41" t="s">
        <v>606</v>
      </c>
      <c r="G64" t="s">
        <v>73</v>
      </c>
      <c r="H64" s="37">
        <v>74</v>
      </c>
      <c r="I64" s="38">
        <v>840648.3</v>
      </c>
      <c r="J64" s="38">
        <v>840648.3</v>
      </c>
      <c r="K64" s="38">
        <v>810671.49</v>
      </c>
      <c r="L64" s="38">
        <v>0</v>
      </c>
      <c r="M64" s="38">
        <v>13751.43</v>
      </c>
      <c r="N64" s="38">
        <v>9856.41</v>
      </c>
      <c r="AA64" s="39" t="s">
        <v>74</v>
      </c>
      <c r="AB64" s="39" t="s">
        <v>297</v>
      </c>
      <c r="AC64" s="39" t="s">
        <v>298</v>
      </c>
      <c r="AD64" s="53" t="s">
        <v>299</v>
      </c>
      <c r="AE64" s="53" t="s">
        <v>300</v>
      </c>
      <c r="AF64" s="53" t="s">
        <v>301</v>
      </c>
      <c r="AG64" s="53" t="s">
        <v>80</v>
      </c>
    </row>
    <row r="65" spans="1:33" ht="15" customHeight="1" x14ac:dyDescent="0.35">
      <c r="A65" s="36" t="s">
        <v>44</v>
      </c>
      <c r="B65" s="41" t="s">
        <v>607</v>
      </c>
      <c r="C65" t="s">
        <v>604</v>
      </c>
      <c r="D65" s="52" t="s">
        <v>72</v>
      </c>
      <c r="E65" t="s">
        <v>609</v>
      </c>
      <c r="F65" s="41" t="s">
        <v>606</v>
      </c>
      <c r="G65" t="s">
        <v>73</v>
      </c>
      <c r="H65" s="37">
        <v>76</v>
      </c>
      <c r="I65" s="38">
        <v>252376.13</v>
      </c>
      <c r="J65" s="38">
        <v>505799.05</v>
      </c>
      <c r="K65" s="38">
        <v>545791.01</v>
      </c>
      <c r="L65" s="38">
        <v>0</v>
      </c>
      <c r="M65" s="38">
        <v>22666.969999999899</v>
      </c>
      <c r="N65" s="38">
        <v>17910.709999999901</v>
      </c>
      <c r="AA65" s="39" t="s">
        <v>103</v>
      </c>
      <c r="AB65" s="39" t="s">
        <v>302</v>
      </c>
      <c r="AC65" s="39" t="s">
        <v>303</v>
      </c>
      <c r="AD65" s="53" t="s">
        <v>304</v>
      </c>
      <c r="AE65" s="53" t="s">
        <v>305</v>
      </c>
      <c r="AF65" s="53" t="s">
        <v>306</v>
      </c>
      <c r="AG65" s="53" t="s">
        <v>80</v>
      </c>
    </row>
    <row r="66" spans="1:33" ht="15" customHeight="1" x14ac:dyDescent="0.35">
      <c r="A66" s="36" t="s">
        <v>44</v>
      </c>
      <c r="D66" s="54" t="s">
        <v>87</v>
      </c>
      <c r="E66" t="s">
        <v>609</v>
      </c>
      <c r="F66" s="41" t="s">
        <v>606</v>
      </c>
      <c r="G66" t="s">
        <v>73</v>
      </c>
      <c r="H66" s="37">
        <v>79</v>
      </c>
      <c r="I66" s="38">
        <v>253422.92</v>
      </c>
      <c r="AA66" s="39" t="s">
        <v>88</v>
      </c>
      <c r="AD66" s="39" t="s">
        <v>307</v>
      </c>
    </row>
    <row r="67" spans="1:33" ht="15" customHeight="1" x14ac:dyDescent="0.35">
      <c r="A67" s="36" t="s">
        <v>44</v>
      </c>
      <c r="B67" s="41" t="s">
        <v>607</v>
      </c>
      <c r="C67" t="s">
        <v>604</v>
      </c>
      <c r="D67" s="52" t="s">
        <v>72</v>
      </c>
      <c r="E67" t="s">
        <v>609</v>
      </c>
      <c r="F67" s="41" t="s">
        <v>606</v>
      </c>
      <c r="G67" t="s">
        <v>73</v>
      </c>
      <c r="H67" s="37">
        <v>74</v>
      </c>
      <c r="I67" s="38">
        <v>248371.7</v>
      </c>
      <c r="J67" s="38">
        <v>248371.7</v>
      </c>
      <c r="K67" s="38">
        <v>264975.39</v>
      </c>
      <c r="L67" s="38">
        <v>0</v>
      </c>
      <c r="M67" s="38">
        <v>4476.51</v>
      </c>
      <c r="N67" s="38">
        <v>3248.24999999999</v>
      </c>
      <c r="AA67" s="39" t="s">
        <v>74</v>
      </c>
      <c r="AB67" s="39" t="s">
        <v>308</v>
      </c>
      <c r="AC67" s="39" t="s">
        <v>309</v>
      </c>
      <c r="AD67" s="53" t="s">
        <v>310</v>
      </c>
      <c r="AE67" s="53" t="s">
        <v>311</v>
      </c>
      <c r="AF67" s="53" t="s">
        <v>312</v>
      </c>
      <c r="AG67" s="53" t="s">
        <v>80</v>
      </c>
    </row>
    <row r="68" spans="1:33" ht="15" customHeight="1" x14ac:dyDescent="0.35">
      <c r="A68" s="36" t="s">
        <v>44</v>
      </c>
      <c r="B68" s="41" t="s">
        <v>607</v>
      </c>
      <c r="C68" t="s">
        <v>604</v>
      </c>
      <c r="D68" s="52" t="s">
        <v>72</v>
      </c>
      <c r="E68" t="s">
        <v>609</v>
      </c>
      <c r="F68" s="41" t="s">
        <v>606</v>
      </c>
      <c r="G68" t="s">
        <v>73</v>
      </c>
      <c r="H68" s="37">
        <v>84</v>
      </c>
      <c r="I68" s="38">
        <v>140785.78</v>
      </c>
      <c r="J68" s="38">
        <v>308233.94</v>
      </c>
      <c r="K68" s="38">
        <v>302774.46000000002</v>
      </c>
      <c r="L68" s="38">
        <v>0</v>
      </c>
      <c r="M68" s="38">
        <v>6740.55</v>
      </c>
      <c r="N68" s="38">
        <v>5564.01</v>
      </c>
      <c r="AA68" s="39" t="s">
        <v>218</v>
      </c>
      <c r="AB68" s="39" t="s">
        <v>313</v>
      </c>
      <c r="AC68" s="39" t="s">
        <v>314</v>
      </c>
      <c r="AD68" s="53" t="s">
        <v>315</v>
      </c>
      <c r="AE68" s="53" t="s">
        <v>316</v>
      </c>
      <c r="AF68" s="53" t="s">
        <v>317</v>
      </c>
      <c r="AG68" s="53" t="s">
        <v>80</v>
      </c>
    </row>
    <row r="69" spans="1:33" ht="15" customHeight="1" x14ac:dyDescent="0.35">
      <c r="A69" s="36" t="s">
        <v>44</v>
      </c>
      <c r="D69" s="54" t="s">
        <v>87</v>
      </c>
      <c r="E69" t="s">
        <v>609</v>
      </c>
      <c r="F69" s="41" t="s">
        <v>606</v>
      </c>
      <c r="G69" t="s">
        <v>73</v>
      </c>
      <c r="H69" s="37">
        <v>78</v>
      </c>
      <c r="I69" s="38">
        <v>167448.16</v>
      </c>
      <c r="AA69" s="39" t="s">
        <v>147</v>
      </c>
      <c r="AD69" s="39" t="s">
        <v>318</v>
      </c>
    </row>
    <row r="70" spans="1:33" ht="15" customHeight="1" x14ac:dyDescent="0.35">
      <c r="A70" s="36" t="s">
        <v>44</v>
      </c>
      <c r="B70" s="41" t="s">
        <v>607</v>
      </c>
      <c r="C70" t="s">
        <v>604</v>
      </c>
      <c r="D70" s="52" t="s">
        <v>72</v>
      </c>
      <c r="E70" t="s">
        <v>609</v>
      </c>
      <c r="F70" s="41" t="s">
        <v>606</v>
      </c>
      <c r="G70" t="s">
        <v>73</v>
      </c>
      <c r="H70" s="37">
        <v>77</v>
      </c>
      <c r="I70" s="38">
        <v>277878.56</v>
      </c>
      <c r="J70" s="38">
        <v>277878.56</v>
      </c>
      <c r="K70" s="38">
        <v>273331.81</v>
      </c>
      <c r="L70" s="38">
        <v>0</v>
      </c>
      <c r="M70" s="38">
        <v>4819.63</v>
      </c>
      <c r="N70" s="38">
        <v>3584.63</v>
      </c>
      <c r="AA70" s="39" t="s">
        <v>97</v>
      </c>
      <c r="AB70" s="39" t="s">
        <v>319</v>
      </c>
      <c r="AC70" s="39" t="s">
        <v>320</v>
      </c>
      <c r="AD70" s="53" t="s">
        <v>321</v>
      </c>
      <c r="AE70" s="53" t="s">
        <v>322</v>
      </c>
      <c r="AF70" s="53" t="s">
        <v>323</v>
      </c>
      <c r="AG70" s="53" t="s">
        <v>80</v>
      </c>
    </row>
    <row r="71" spans="1:33" ht="15" customHeight="1" x14ac:dyDescent="0.35">
      <c r="A71" s="36" t="s">
        <v>44</v>
      </c>
      <c r="D71" s="54" t="s">
        <v>87</v>
      </c>
      <c r="E71" t="s">
        <v>609</v>
      </c>
      <c r="F71" s="41" t="s">
        <v>606</v>
      </c>
      <c r="G71" t="s">
        <v>73</v>
      </c>
      <c r="H71" s="37">
        <v>72</v>
      </c>
      <c r="I71" s="38">
        <v>0</v>
      </c>
      <c r="AA71" s="39" t="s">
        <v>95</v>
      </c>
      <c r="AD71" s="39" t="s">
        <v>89</v>
      </c>
    </row>
    <row r="72" spans="1:33" ht="15" customHeight="1" x14ac:dyDescent="0.35">
      <c r="A72" s="36" t="s">
        <v>44</v>
      </c>
      <c r="B72" s="41" t="s">
        <v>607</v>
      </c>
      <c r="C72" t="s">
        <v>604</v>
      </c>
      <c r="D72" s="52" t="s">
        <v>72</v>
      </c>
      <c r="E72" t="s">
        <v>609</v>
      </c>
      <c r="F72" s="41" t="s">
        <v>606</v>
      </c>
      <c r="G72" t="s">
        <v>73</v>
      </c>
      <c r="H72" s="37">
        <v>64</v>
      </c>
      <c r="I72" s="38">
        <v>273542.48</v>
      </c>
      <c r="J72" s="38">
        <v>273542.48</v>
      </c>
      <c r="K72" s="38">
        <v>341111.34</v>
      </c>
      <c r="L72" s="38">
        <v>0</v>
      </c>
      <c r="M72" s="38">
        <v>3895.87</v>
      </c>
      <c r="N72" s="38">
        <v>354.17</v>
      </c>
      <c r="AA72" s="39" t="s">
        <v>226</v>
      </c>
      <c r="AB72" s="39" t="s">
        <v>324</v>
      </c>
      <c r="AC72" s="39" t="s">
        <v>325</v>
      </c>
      <c r="AD72" s="53" t="s">
        <v>326</v>
      </c>
      <c r="AE72" s="53" t="s">
        <v>327</v>
      </c>
      <c r="AF72" s="53" t="s">
        <v>328</v>
      </c>
      <c r="AG72" s="53" t="s">
        <v>80</v>
      </c>
    </row>
    <row r="73" spans="1:33" ht="15" customHeight="1" x14ac:dyDescent="0.35">
      <c r="A73" s="36" t="s">
        <v>44</v>
      </c>
      <c r="B73" s="41" t="s">
        <v>608</v>
      </c>
      <c r="C73" t="s">
        <v>604</v>
      </c>
      <c r="D73" s="52" t="s">
        <v>72</v>
      </c>
      <c r="E73" t="s">
        <v>609</v>
      </c>
      <c r="F73" s="41" t="s">
        <v>606</v>
      </c>
      <c r="G73" t="s">
        <v>73</v>
      </c>
      <c r="H73" s="37">
        <v>80</v>
      </c>
      <c r="I73" s="38">
        <v>499394.41</v>
      </c>
      <c r="J73" s="38">
        <v>755581.01</v>
      </c>
      <c r="K73" s="38">
        <v>708669.37</v>
      </c>
      <c r="L73" s="38">
        <v>0</v>
      </c>
      <c r="M73" s="38">
        <v>14669.74</v>
      </c>
      <c r="N73" s="38">
        <v>10950.72</v>
      </c>
      <c r="AA73" s="39" t="s">
        <v>109</v>
      </c>
      <c r="AB73" s="39" t="s">
        <v>329</v>
      </c>
      <c r="AC73" s="39" t="s">
        <v>330</v>
      </c>
      <c r="AD73" s="53" t="s">
        <v>331</v>
      </c>
      <c r="AE73" s="53" t="s">
        <v>332</v>
      </c>
      <c r="AF73" s="53" t="s">
        <v>333</v>
      </c>
      <c r="AG73" s="53" t="s">
        <v>80</v>
      </c>
    </row>
    <row r="74" spans="1:33" ht="15" customHeight="1" x14ac:dyDescent="0.35">
      <c r="A74" s="36" t="s">
        <v>44</v>
      </c>
      <c r="D74" s="54" t="s">
        <v>87</v>
      </c>
      <c r="E74" t="s">
        <v>609</v>
      </c>
      <c r="F74" s="41" t="s">
        <v>606</v>
      </c>
      <c r="G74" t="s">
        <v>73</v>
      </c>
      <c r="H74" s="37">
        <v>79</v>
      </c>
      <c r="I74" s="38">
        <v>256186.6</v>
      </c>
      <c r="AA74" s="39" t="s">
        <v>88</v>
      </c>
      <c r="AD74" s="39" t="s">
        <v>334</v>
      </c>
    </row>
    <row r="75" spans="1:33" ht="15" customHeight="1" x14ac:dyDescent="0.35">
      <c r="A75" s="36" t="s">
        <v>44</v>
      </c>
      <c r="B75" s="41" t="s">
        <v>607</v>
      </c>
      <c r="C75" t="s">
        <v>604</v>
      </c>
      <c r="D75" s="52" t="s">
        <v>72</v>
      </c>
      <c r="E75" t="s">
        <v>609</v>
      </c>
      <c r="F75" s="41" t="s">
        <v>606</v>
      </c>
      <c r="G75" t="s">
        <v>73</v>
      </c>
      <c r="H75" s="37">
        <v>83</v>
      </c>
      <c r="I75" s="38">
        <v>409068.84</v>
      </c>
      <c r="J75" s="38">
        <v>674248.48</v>
      </c>
      <c r="K75" s="38">
        <v>683897.47</v>
      </c>
      <c r="L75" s="38">
        <v>0</v>
      </c>
      <c r="M75" s="38">
        <v>20636.129999999899</v>
      </c>
      <c r="N75" s="38">
        <v>15780.459999999901</v>
      </c>
      <c r="AA75" s="39" t="s">
        <v>129</v>
      </c>
      <c r="AB75" s="39" t="s">
        <v>335</v>
      </c>
      <c r="AC75" s="39" t="s">
        <v>336</v>
      </c>
      <c r="AD75" s="53" t="s">
        <v>337</v>
      </c>
      <c r="AE75" s="53" t="s">
        <v>338</v>
      </c>
      <c r="AF75" s="53" t="s">
        <v>339</v>
      </c>
      <c r="AG75" s="53" t="s">
        <v>80</v>
      </c>
    </row>
    <row r="76" spans="1:33" ht="15" customHeight="1" x14ac:dyDescent="0.35">
      <c r="A76" s="36" t="s">
        <v>44</v>
      </c>
      <c r="D76" s="54" t="s">
        <v>87</v>
      </c>
      <c r="E76" t="s">
        <v>609</v>
      </c>
      <c r="F76" s="41" t="s">
        <v>606</v>
      </c>
      <c r="G76" t="s">
        <v>73</v>
      </c>
      <c r="H76" s="37">
        <v>80</v>
      </c>
      <c r="I76" s="38">
        <v>265179.64</v>
      </c>
      <c r="AA76" s="39" t="s">
        <v>109</v>
      </c>
      <c r="AD76" s="39" t="s">
        <v>340</v>
      </c>
    </row>
    <row r="77" spans="1:33" ht="15" customHeight="1" x14ac:dyDescent="0.35">
      <c r="A77" s="36" t="s">
        <v>44</v>
      </c>
      <c r="B77" s="41" t="s">
        <v>607</v>
      </c>
      <c r="C77" t="s">
        <v>604</v>
      </c>
      <c r="D77" s="52" t="s">
        <v>72</v>
      </c>
      <c r="E77" t="s">
        <v>609</v>
      </c>
      <c r="F77" s="41" t="s">
        <v>606</v>
      </c>
      <c r="G77" t="s">
        <v>73</v>
      </c>
      <c r="H77" s="37">
        <v>85</v>
      </c>
      <c r="I77" s="38">
        <v>771171.73</v>
      </c>
      <c r="J77" s="38">
        <v>1399686.8</v>
      </c>
      <c r="K77" s="38">
        <v>1361801.31</v>
      </c>
      <c r="L77" s="38">
        <v>0</v>
      </c>
      <c r="M77" s="38">
        <v>32357.279999999999</v>
      </c>
      <c r="N77" s="38">
        <v>25647.06</v>
      </c>
      <c r="AA77" s="39" t="s">
        <v>115</v>
      </c>
      <c r="AB77" s="39" t="s">
        <v>341</v>
      </c>
      <c r="AC77" s="39" t="s">
        <v>342</v>
      </c>
      <c r="AD77" s="53" t="s">
        <v>343</v>
      </c>
      <c r="AE77" s="53" t="s">
        <v>344</v>
      </c>
      <c r="AF77" s="53" t="s">
        <v>345</v>
      </c>
      <c r="AG77" s="53" t="s">
        <v>80</v>
      </c>
    </row>
    <row r="78" spans="1:33" ht="15" customHeight="1" x14ac:dyDescent="0.35">
      <c r="A78" s="36" t="s">
        <v>44</v>
      </c>
      <c r="D78" s="54" t="s">
        <v>87</v>
      </c>
      <c r="E78" t="s">
        <v>609</v>
      </c>
      <c r="F78" s="41" t="s">
        <v>606</v>
      </c>
      <c r="G78" t="s">
        <v>73</v>
      </c>
      <c r="H78" s="37">
        <v>84</v>
      </c>
      <c r="I78" s="38">
        <v>628515.06999999995</v>
      </c>
      <c r="AA78" s="39" t="s">
        <v>218</v>
      </c>
      <c r="AD78" s="39" t="s">
        <v>346</v>
      </c>
    </row>
    <row r="79" spans="1:33" ht="15" customHeight="1" x14ac:dyDescent="0.35">
      <c r="A79" s="36" t="s">
        <v>44</v>
      </c>
      <c r="B79" s="41" t="s">
        <v>607</v>
      </c>
      <c r="C79" t="s">
        <v>604</v>
      </c>
      <c r="D79" s="52" t="s">
        <v>72</v>
      </c>
      <c r="E79" t="s">
        <v>609</v>
      </c>
      <c r="F79" s="41" t="s">
        <v>606</v>
      </c>
      <c r="G79" t="s">
        <v>73</v>
      </c>
      <c r="H79" s="37">
        <v>84</v>
      </c>
      <c r="I79" s="38">
        <v>628515.06999999995</v>
      </c>
      <c r="J79" s="38">
        <v>1399686.8</v>
      </c>
      <c r="K79" s="38">
        <v>1361801.31</v>
      </c>
      <c r="L79" s="38">
        <v>0</v>
      </c>
      <c r="M79" s="38">
        <v>32357.279999999901</v>
      </c>
      <c r="N79" s="38">
        <v>25647.059999999899</v>
      </c>
      <c r="AA79" s="39" t="s">
        <v>218</v>
      </c>
      <c r="AB79" s="39" t="s">
        <v>341</v>
      </c>
      <c r="AC79" s="39" t="s">
        <v>342</v>
      </c>
      <c r="AD79" s="53" t="s">
        <v>347</v>
      </c>
      <c r="AE79" s="53" t="s">
        <v>348</v>
      </c>
      <c r="AF79" s="53" t="s">
        <v>349</v>
      </c>
      <c r="AG79" s="53" t="s">
        <v>80</v>
      </c>
    </row>
    <row r="80" spans="1:33" ht="15" customHeight="1" x14ac:dyDescent="0.35">
      <c r="A80" s="36" t="s">
        <v>44</v>
      </c>
      <c r="D80" s="54" t="s">
        <v>87</v>
      </c>
      <c r="E80" t="s">
        <v>609</v>
      </c>
      <c r="F80" s="41" t="s">
        <v>606</v>
      </c>
      <c r="G80" t="s">
        <v>73</v>
      </c>
      <c r="H80" s="37">
        <v>85</v>
      </c>
      <c r="I80" s="38">
        <v>771171.73</v>
      </c>
      <c r="AA80" s="39" t="s">
        <v>115</v>
      </c>
      <c r="AD80" s="39" t="s">
        <v>350</v>
      </c>
    </row>
    <row r="81" spans="1:33" ht="15" customHeight="1" x14ac:dyDescent="0.35">
      <c r="A81" s="36" t="s">
        <v>44</v>
      </c>
      <c r="B81" s="41" t="s">
        <v>607</v>
      </c>
      <c r="C81" t="s">
        <v>604</v>
      </c>
      <c r="D81" s="52" t="s">
        <v>72</v>
      </c>
      <c r="E81" t="s">
        <v>609</v>
      </c>
      <c r="F81" s="41" t="s">
        <v>606</v>
      </c>
      <c r="G81" t="s">
        <v>73</v>
      </c>
      <c r="H81" s="37">
        <v>78</v>
      </c>
      <c r="I81" s="38">
        <v>3909066.11</v>
      </c>
      <c r="J81" s="38">
        <v>6426831.0899999999</v>
      </c>
      <c r="K81" s="38">
        <v>5437016.7000000002</v>
      </c>
      <c r="L81" s="38">
        <v>0</v>
      </c>
      <c r="M81" s="38">
        <v>22212.5</v>
      </c>
      <c r="N81" s="38">
        <v>16212.66</v>
      </c>
      <c r="AA81" s="39" t="s">
        <v>147</v>
      </c>
      <c r="AB81" s="39" t="s">
        <v>351</v>
      </c>
      <c r="AC81" s="39" t="s">
        <v>352</v>
      </c>
      <c r="AD81" s="53" t="s">
        <v>353</v>
      </c>
      <c r="AE81" s="53" t="s">
        <v>354</v>
      </c>
      <c r="AF81" s="53" t="s">
        <v>355</v>
      </c>
      <c r="AG81" s="53" t="s">
        <v>80</v>
      </c>
    </row>
    <row r="82" spans="1:33" ht="15" customHeight="1" x14ac:dyDescent="0.35">
      <c r="A82" s="36" t="s">
        <v>44</v>
      </c>
      <c r="D82" s="54" t="s">
        <v>87</v>
      </c>
      <c r="E82" t="s">
        <v>609</v>
      </c>
      <c r="F82" s="41" t="s">
        <v>606</v>
      </c>
      <c r="G82" t="s">
        <v>73</v>
      </c>
      <c r="H82" s="37">
        <v>77</v>
      </c>
      <c r="I82" s="38">
        <v>2517764.98</v>
      </c>
      <c r="AA82" s="39" t="s">
        <v>97</v>
      </c>
      <c r="AD82" s="39" t="s">
        <v>356</v>
      </c>
    </row>
    <row r="83" spans="1:33" ht="15" customHeight="1" x14ac:dyDescent="0.35">
      <c r="A83" s="36" t="s">
        <v>44</v>
      </c>
      <c r="B83" s="41" t="s">
        <v>607</v>
      </c>
      <c r="C83" t="s">
        <v>604</v>
      </c>
      <c r="D83" s="52" t="s">
        <v>72</v>
      </c>
      <c r="E83" t="s">
        <v>609</v>
      </c>
      <c r="F83" s="41" t="s">
        <v>606</v>
      </c>
      <c r="G83" t="s">
        <v>73</v>
      </c>
      <c r="H83" s="37">
        <v>77</v>
      </c>
      <c r="I83" s="38">
        <v>4563449.8099999996</v>
      </c>
      <c r="J83" s="38">
        <v>6426831.0899999999</v>
      </c>
      <c r="K83" s="38">
        <v>5437016.7000000002</v>
      </c>
      <c r="L83" s="38">
        <v>0</v>
      </c>
      <c r="M83" s="38">
        <v>22212.5</v>
      </c>
      <c r="N83" s="38">
        <v>16212.66</v>
      </c>
      <c r="AA83" s="39" t="s">
        <v>97</v>
      </c>
      <c r="AB83" s="39" t="s">
        <v>351</v>
      </c>
      <c r="AC83" s="39" t="s">
        <v>352</v>
      </c>
      <c r="AD83" s="53" t="s">
        <v>357</v>
      </c>
      <c r="AE83" s="53" t="s">
        <v>354</v>
      </c>
      <c r="AF83" s="53" t="s">
        <v>355</v>
      </c>
      <c r="AG83" s="53" t="s">
        <v>80</v>
      </c>
    </row>
    <row r="84" spans="1:33" ht="15" customHeight="1" x14ac:dyDescent="0.35">
      <c r="A84" s="36" t="s">
        <v>44</v>
      </c>
      <c r="D84" s="54" t="s">
        <v>87</v>
      </c>
      <c r="E84" t="s">
        <v>609</v>
      </c>
      <c r="F84" s="41" t="s">
        <v>606</v>
      </c>
      <c r="G84" t="s">
        <v>73</v>
      </c>
      <c r="H84" s="37">
        <v>78</v>
      </c>
      <c r="I84" s="38">
        <v>1863381.28</v>
      </c>
      <c r="AA84" s="39" t="s">
        <v>147</v>
      </c>
      <c r="AD84" s="39" t="s">
        <v>358</v>
      </c>
    </row>
    <row r="85" spans="1:33" ht="15" customHeight="1" x14ac:dyDescent="0.35">
      <c r="A85" s="36" t="s">
        <v>44</v>
      </c>
      <c r="B85" s="41" t="s">
        <v>607</v>
      </c>
      <c r="C85" t="s">
        <v>604</v>
      </c>
      <c r="D85" s="52" t="s">
        <v>72</v>
      </c>
      <c r="E85" t="s">
        <v>609</v>
      </c>
      <c r="F85" s="41" t="s">
        <v>606</v>
      </c>
      <c r="G85" t="s">
        <v>73</v>
      </c>
      <c r="H85" s="37">
        <v>80</v>
      </c>
      <c r="I85" s="38">
        <v>172732.55</v>
      </c>
      <c r="J85" s="38">
        <v>172732.55</v>
      </c>
      <c r="K85" s="38">
        <v>189510.18</v>
      </c>
      <c r="L85" s="38">
        <v>0</v>
      </c>
      <c r="M85" s="38">
        <v>5515.70999999999</v>
      </c>
      <c r="N85" s="38">
        <v>4361.5799999999899</v>
      </c>
      <c r="AA85" s="39" t="s">
        <v>109</v>
      </c>
      <c r="AB85" s="39" t="s">
        <v>359</v>
      </c>
      <c r="AC85" s="39" t="s">
        <v>360</v>
      </c>
      <c r="AD85" s="53" t="s">
        <v>361</v>
      </c>
      <c r="AE85" s="53" t="s">
        <v>362</v>
      </c>
      <c r="AF85" s="53" t="s">
        <v>363</v>
      </c>
      <c r="AG85" s="53" t="s">
        <v>80</v>
      </c>
    </row>
    <row r="86" spans="1:33" ht="15" customHeight="1" x14ac:dyDescent="0.35">
      <c r="A86" s="36" t="s">
        <v>44</v>
      </c>
      <c r="D86" s="54" t="s">
        <v>87</v>
      </c>
      <c r="E86" t="s">
        <v>609</v>
      </c>
      <c r="F86" s="41" t="s">
        <v>606</v>
      </c>
      <c r="G86" t="s">
        <v>73</v>
      </c>
      <c r="H86" s="37">
        <v>86</v>
      </c>
      <c r="I86" s="38">
        <v>0</v>
      </c>
      <c r="AA86" s="39" t="s">
        <v>364</v>
      </c>
      <c r="AD86" s="39" t="s">
        <v>89</v>
      </c>
    </row>
    <row r="87" spans="1:33" ht="15" customHeight="1" x14ac:dyDescent="0.35">
      <c r="A87" s="36" t="s">
        <v>44</v>
      </c>
      <c r="B87" s="41" t="s">
        <v>607</v>
      </c>
      <c r="C87" t="s">
        <v>604</v>
      </c>
      <c r="D87" s="52" t="s">
        <v>72</v>
      </c>
      <c r="E87" t="s">
        <v>609</v>
      </c>
      <c r="F87" s="41" t="s">
        <v>606</v>
      </c>
      <c r="G87" t="s">
        <v>73</v>
      </c>
      <c r="H87" s="37">
        <v>87</v>
      </c>
      <c r="I87" s="38">
        <v>365868.08</v>
      </c>
      <c r="J87" s="38">
        <v>1592312.15</v>
      </c>
      <c r="K87" s="38">
        <v>1519630.24</v>
      </c>
      <c r="L87" s="38">
        <v>0</v>
      </c>
      <c r="M87" s="38">
        <v>1142.49999999999</v>
      </c>
      <c r="N87" s="38">
        <v>1142.49999999999</v>
      </c>
      <c r="AA87" s="39" t="s">
        <v>257</v>
      </c>
      <c r="AB87" s="39" t="s">
        <v>365</v>
      </c>
      <c r="AC87" s="39" t="s">
        <v>366</v>
      </c>
      <c r="AD87" s="53" t="s">
        <v>367</v>
      </c>
      <c r="AE87" s="53" t="s">
        <v>368</v>
      </c>
      <c r="AF87" s="53" t="s">
        <v>368</v>
      </c>
      <c r="AG87" s="53" t="s">
        <v>80</v>
      </c>
    </row>
    <row r="88" spans="1:33" ht="15" customHeight="1" x14ac:dyDescent="0.35">
      <c r="A88" s="36" t="s">
        <v>44</v>
      </c>
      <c r="D88" s="54" t="s">
        <v>87</v>
      </c>
      <c r="E88" t="s">
        <v>609</v>
      </c>
      <c r="F88" s="41" t="s">
        <v>606</v>
      </c>
      <c r="G88" t="s">
        <v>73</v>
      </c>
      <c r="H88" s="37">
        <v>79</v>
      </c>
      <c r="I88" s="38">
        <v>0</v>
      </c>
      <c r="AA88" s="39" t="s">
        <v>88</v>
      </c>
      <c r="AD88" s="39" t="s">
        <v>89</v>
      </c>
    </row>
    <row r="89" spans="1:33" ht="15" customHeight="1" x14ac:dyDescent="0.35">
      <c r="A89" s="36" t="s">
        <v>44</v>
      </c>
      <c r="D89" s="55" t="s">
        <v>277</v>
      </c>
      <c r="E89" t="s">
        <v>609</v>
      </c>
      <c r="F89" s="41" t="s">
        <v>606</v>
      </c>
      <c r="G89" t="s">
        <v>369</v>
      </c>
      <c r="H89" s="37">
        <v>0</v>
      </c>
      <c r="I89" s="38">
        <v>1226444.07</v>
      </c>
      <c r="AA89" s="53"/>
      <c r="AD89" s="53" t="s">
        <v>370</v>
      </c>
    </row>
    <row r="90" spans="1:33" ht="15" customHeight="1" x14ac:dyDescent="0.35">
      <c r="A90" s="36" t="s">
        <v>44</v>
      </c>
      <c r="B90" s="41" t="s">
        <v>607</v>
      </c>
      <c r="C90" t="s">
        <v>604</v>
      </c>
      <c r="D90" s="52" t="s">
        <v>72</v>
      </c>
      <c r="E90" t="s">
        <v>609</v>
      </c>
      <c r="F90" s="41" t="s">
        <v>606</v>
      </c>
      <c r="G90" t="s">
        <v>73</v>
      </c>
      <c r="H90" s="37">
        <v>81</v>
      </c>
      <c r="I90" s="38">
        <v>257700.99</v>
      </c>
      <c r="J90" s="38">
        <v>479048.82</v>
      </c>
      <c r="K90" s="38">
        <v>478631.84</v>
      </c>
      <c r="L90" s="38">
        <v>0</v>
      </c>
      <c r="M90" s="38">
        <v>12448.61</v>
      </c>
      <c r="N90" s="38">
        <v>8518.61</v>
      </c>
      <c r="AA90" s="39" t="s">
        <v>121</v>
      </c>
      <c r="AB90" s="39" t="s">
        <v>371</v>
      </c>
      <c r="AC90" s="39" t="s">
        <v>372</v>
      </c>
      <c r="AD90" s="53" t="s">
        <v>373</v>
      </c>
      <c r="AE90" s="53" t="s">
        <v>374</v>
      </c>
      <c r="AF90" s="53" t="s">
        <v>375</v>
      </c>
      <c r="AG90" s="53" t="s">
        <v>80</v>
      </c>
    </row>
    <row r="91" spans="1:33" ht="15" customHeight="1" x14ac:dyDescent="0.35">
      <c r="A91" s="36" t="s">
        <v>44</v>
      </c>
      <c r="D91" s="54" t="s">
        <v>87</v>
      </c>
      <c r="E91" t="s">
        <v>609</v>
      </c>
      <c r="F91" s="41" t="s">
        <v>606</v>
      </c>
      <c r="G91" t="s">
        <v>73</v>
      </c>
      <c r="H91" s="37">
        <v>80</v>
      </c>
      <c r="I91" s="38">
        <v>221347.83</v>
      </c>
      <c r="AA91" s="39" t="s">
        <v>109</v>
      </c>
      <c r="AD91" s="39" t="s">
        <v>376</v>
      </c>
    </row>
    <row r="92" spans="1:33" ht="15" customHeight="1" x14ac:dyDescent="0.35">
      <c r="A92" s="36" t="s">
        <v>44</v>
      </c>
      <c r="B92" s="41" t="s">
        <v>607</v>
      </c>
      <c r="C92" t="s">
        <v>604</v>
      </c>
      <c r="D92" s="52" t="s">
        <v>72</v>
      </c>
      <c r="E92" t="s">
        <v>609</v>
      </c>
      <c r="F92" s="41" t="s">
        <v>606</v>
      </c>
      <c r="G92" t="s">
        <v>73</v>
      </c>
      <c r="H92" s="37">
        <v>59</v>
      </c>
      <c r="I92" s="38">
        <v>1017328.16</v>
      </c>
      <c r="J92" s="38">
        <v>1017328.16</v>
      </c>
      <c r="K92" s="38">
        <v>948643.34</v>
      </c>
      <c r="L92" s="38">
        <v>0</v>
      </c>
      <c r="M92" s="38">
        <v>7911.8899999999903</v>
      </c>
      <c r="N92" s="38">
        <v>7391.0899999999901</v>
      </c>
      <c r="AA92" s="39" t="s">
        <v>164</v>
      </c>
      <c r="AB92" s="39" t="s">
        <v>377</v>
      </c>
      <c r="AC92" s="39" t="s">
        <v>378</v>
      </c>
      <c r="AD92" s="53" t="s">
        <v>379</v>
      </c>
      <c r="AE92" s="53" t="s">
        <v>380</v>
      </c>
      <c r="AF92" s="53" t="s">
        <v>381</v>
      </c>
      <c r="AG92" s="53" t="s">
        <v>80</v>
      </c>
    </row>
    <row r="93" spans="1:33" ht="15" customHeight="1" x14ac:dyDescent="0.35">
      <c r="A93" s="36" t="s">
        <v>44</v>
      </c>
      <c r="D93" s="54" t="s">
        <v>87</v>
      </c>
      <c r="E93" t="s">
        <v>609</v>
      </c>
      <c r="F93" s="41" t="s">
        <v>606</v>
      </c>
      <c r="G93" t="s">
        <v>73</v>
      </c>
      <c r="H93" s="37">
        <v>57</v>
      </c>
      <c r="I93" s="38">
        <v>0</v>
      </c>
      <c r="AA93" s="39" t="s">
        <v>382</v>
      </c>
      <c r="AD93" s="39" t="s">
        <v>89</v>
      </c>
    </row>
    <row r="94" spans="1:33" ht="15" customHeight="1" x14ac:dyDescent="0.35">
      <c r="A94" s="36" t="s">
        <v>44</v>
      </c>
      <c r="B94" s="41" t="s">
        <v>607</v>
      </c>
      <c r="C94" t="s">
        <v>604</v>
      </c>
      <c r="D94" s="52" t="s">
        <v>72</v>
      </c>
      <c r="E94" t="s">
        <v>609</v>
      </c>
      <c r="F94" s="41" t="s">
        <v>606</v>
      </c>
      <c r="G94" t="s">
        <v>73</v>
      </c>
      <c r="H94" s="37">
        <v>66</v>
      </c>
      <c r="I94" s="38">
        <v>1992422.25</v>
      </c>
      <c r="J94" s="38">
        <v>1992422.25</v>
      </c>
      <c r="K94" s="38">
        <v>1941627.86</v>
      </c>
      <c r="L94" s="38">
        <v>488.76</v>
      </c>
      <c r="M94" s="38">
        <v>9952.0400000000009</v>
      </c>
      <c r="N94" s="38">
        <v>435</v>
      </c>
      <c r="AA94" s="39" t="s">
        <v>232</v>
      </c>
      <c r="AB94" s="39" t="s">
        <v>383</v>
      </c>
      <c r="AC94" s="39" t="s">
        <v>384</v>
      </c>
      <c r="AD94" s="53" t="s">
        <v>385</v>
      </c>
      <c r="AE94" s="53" t="s">
        <v>386</v>
      </c>
      <c r="AF94" s="53" t="s">
        <v>387</v>
      </c>
      <c r="AG94" s="53" t="s">
        <v>388</v>
      </c>
    </row>
    <row r="95" spans="1:33" ht="15" customHeight="1" x14ac:dyDescent="0.35">
      <c r="A95" s="36" t="s">
        <v>44</v>
      </c>
      <c r="D95" s="54" t="s">
        <v>87</v>
      </c>
      <c r="E95" t="s">
        <v>609</v>
      </c>
      <c r="F95" s="41" t="s">
        <v>606</v>
      </c>
      <c r="G95" t="s">
        <v>73</v>
      </c>
      <c r="H95" s="37">
        <v>65</v>
      </c>
      <c r="I95" s="38">
        <v>0</v>
      </c>
      <c r="AA95" s="39" t="s">
        <v>389</v>
      </c>
      <c r="AD95" s="39" t="s">
        <v>89</v>
      </c>
    </row>
    <row r="96" spans="1:33" ht="15" customHeight="1" x14ac:dyDescent="0.35">
      <c r="A96" s="36" t="s">
        <v>44</v>
      </c>
      <c r="B96" s="41" t="s">
        <v>607</v>
      </c>
      <c r="C96" t="s">
        <v>604</v>
      </c>
      <c r="D96" s="52" t="s">
        <v>72</v>
      </c>
      <c r="E96" t="s">
        <v>609</v>
      </c>
      <c r="F96" s="41" t="s">
        <v>606</v>
      </c>
      <c r="G96" t="s">
        <v>73</v>
      </c>
      <c r="H96" s="37">
        <v>89</v>
      </c>
      <c r="I96" s="38">
        <v>325627.09999999998</v>
      </c>
      <c r="J96" s="38">
        <v>422317.7</v>
      </c>
      <c r="K96" s="38">
        <v>505062.44</v>
      </c>
      <c r="L96" s="38">
        <v>0</v>
      </c>
      <c r="M96" s="38">
        <v>23745.429999999898</v>
      </c>
      <c r="N96" s="38">
        <v>17822.549999999901</v>
      </c>
      <c r="AA96" s="39" t="s">
        <v>212</v>
      </c>
      <c r="AB96" s="39" t="s">
        <v>390</v>
      </c>
      <c r="AC96" s="39" t="s">
        <v>391</v>
      </c>
      <c r="AD96" s="53" t="s">
        <v>392</v>
      </c>
      <c r="AE96" s="53" t="s">
        <v>393</v>
      </c>
      <c r="AF96" s="53" t="s">
        <v>394</v>
      </c>
      <c r="AG96" s="53" t="s">
        <v>80</v>
      </c>
    </row>
    <row r="97" spans="1:33" ht="15" customHeight="1" x14ac:dyDescent="0.35">
      <c r="A97" s="36" t="s">
        <v>44</v>
      </c>
      <c r="D97" s="54" t="s">
        <v>87</v>
      </c>
      <c r="E97" t="s">
        <v>609</v>
      </c>
      <c r="F97" s="41" t="s">
        <v>606</v>
      </c>
      <c r="G97" t="s">
        <v>73</v>
      </c>
      <c r="H97" s="37">
        <v>90</v>
      </c>
      <c r="I97" s="38">
        <v>96690.6</v>
      </c>
      <c r="AA97" s="39" t="s">
        <v>395</v>
      </c>
      <c r="AD97" s="39" t="s">
        <v>396</v>
      </c>
    </row>
    <row r="98" spans="1:33" ht="15" customHeight="1" x14ac:dyDescent="0.35">
      <c r="A98" s="36" t="s">
        <v>44</v>
      </c>
      <c r="B98" s="41" t="s">
        <v>607</v>
      </c>
      <c r="C98" t="s">
        <v>604</v>
      </c>
      <c r="D98" s="52" t="s">
        <v>72</v>
      </c>
      <c r="E98" t="s">
        <v>609</v>
      </c>
      <c r="F98" s="41" t="s">
        <v>606</v>
      </c>
      <c r="G98" t="s">
        <v>73</v>
      </c>
      <c r="H98" s="37">
        <v>57</v>
      </c>
      <c r="I98" s="38">
        <v>376104.84</v>
      </c>
      <c r="J98" s="38">
        <v>925660.11</v>
      </c>
      <c r="K98" s="38">
        <v>844773.95</v>
      </c>
      <c r="L98" s="38">
        <v>6394.92</v>
      </c>
      <c r="M98" s="38">
        <v>7645.2699999999904</v>
      </c>
      <c r="N98" s="38">
        <v>208.33</v>
      </c>
      <c r="AA98" s="39" t="s">
        <v>382</v>
      </c>
      <c r="AB98" s="39" t="s">
        <v>397</v>
      </c>
      <c r="AC98" s="39" t="s">
        <v>398</v>
      </c>
      <c r="AD98" s="53" t="s">
        <v>399</v>
      </c>
      <c r="AE98" s="53" t="s">
        <v>400</v>
      </c>
      <c r="AF98" s="53" t="s">
        <v>401</v>
      </c>
      <c r="AG98" s="53" t="s">
        <v>402</v>
      </c>
    </row>
    <row r="99" spans="1:33" ht="15" customHeight="1" x14ac:dyDescent="0.35">
      <c r="A99" s="36" t="s">
        <v>44</v>
      </c>
      <c r="D99" s="54" t="s">
        <v>87</v>
      </c>
      <c r="E99" t="s">
        <v>609</v>
      </c>
      <c r="F99" s="41" t="s">
        <v>606</v>
      </c>
      <c r="G99" t="s">
        <v>73</v>
      </c>
      <c r="H99" s="37">
        <v>58</v>
      </c>
      <c r="I99" s="38">
        <v>549555.27</v>
      </c>
      <c r="AA99" s="39" t="s">
        <v>403</v>
      </c>
      <c r="AD99" s="39" t="s">
        <v>404</v>
      </c>
    </row>
    <row r="100" spans="1:33" ht="15" customHeight="1" x14ac:dyDescent="0.35">
      <c r="A100" s="36" t="s">
        <v>44</v>
      </c>
      <c r="B100" s="41" t="s">
        <v>607</v>
      </c>
      <c r="C100" t="s">
        <v>604</v>
      </c>
      <c r="D100" s="52" t="s">
        <v>72</v>
      </c>
      <c r="E100" t="s">
        <v>609</v>
      </c>
      <c r="F100" s="41" t="s">
        <v>606</v>
      </c>
      <c r="G100" t="s">
        <v>73</v>
      </c>
      <c r="H100" s="37">
        <v>75</v>
      </c>
      <c r="I100" s="38">
        <v>942697.66</v>
      </c>
      <c r="J100" s="38">
        <v>2009687.22</v>
      </c>
      <c r="K100" s="38">
        <v>2088460.92</v>
      </c>
      <c r="L100" s="38">
        <v>0</v>
      </c>
      <c r="M100" s="38">
        <v>20352.359999999899</v>
      </c>
      <c r="N100" s="38">
        <v>15509.89</v>
      </c>
      <c r="AA100" s="39" t="s">
        <v>81</v>
      </c>
      <c r="AB100" s="39" t="s">
        <v>405</v>
      </c>
      <c r="AC100" s="39" t="s">
        <v>406</v>
      </c>
      <c r="AD100" s="53" t="s">
        <v>407</v>
      </c>
      <c r="AE100" s="53" t="s">
        <v>408</v>
      </c>
      <c r="AF100" s="53" t="s">
        <v>409</v>
      </c>
      <c r="AG100" s="53" t="s">
        <v>80</v>
      </c>
    </row>
    <row r="101" spans="1:33" ht="15" customHeight="1" x14ac:dyDescent="0.35">
      <c r="A101" s="36" t="s">
        <v>44</v>
      </c>
      <c r="D101" s="54" t="s">
        <v>87</v>
      </c>
      <c r="E101" t="s">
        <v>609</v>
      </c>
      <c r="F101" s="41" t="s">
        <v>606</v>
      </c>
      <c r="G101" t="s">
        <v>73</v>
      </c>
      <c r="H101" s="37">
        <v>74</v>
      </c>
      <c r="I101" s="38">
        <v>1066989.56</v>
      </c>
      <c r="AA101" s="39" t="s">
        <v>74</v>
      </c>
      <c r="AD101" s="39" t="s">
        <v>410</v>
      </c>
    </row>
    <row r="102" spans="1:33" ht="15" customHeight="1" x14ac:dyDescent="0.35">
      <c r="A102" s="36" t="s">
        <v>44</v>
      </c>
      <c r="B102" s="41" t="s">
        <v>607</v>
      </c>
      <c r="C102" t="s">
        <v>604</v>
      </c>
      <c r="D102" s="52" t="s">
        <v>72</v>
      </c>
      <c r="E102" t="s">
        <v>609</v>
      </c>
      <c r="F102" s="41" t="s">
        <v>606</v>
      </c>
      <c r="G102" t="s">
        <v>73</v>
      </c>
      <c r="H102" s="37">
        <v>74</v>
      </c>
      <c r="I102" s="38">
        <v>1066989.56</v>
      </c>
      <c r="J102" s="38">
        <v>2009687.22</v>
      </c>
      <c r="K102" s="38">
        <v>2088460.92</v>
      </c>
      <c r="L102" s="38">
        <v>0</v>
      </c>
      <c r="M102" s="38">
        <v>20352.36</v>
      </c>
      <c r="N102" s="38">
        <v>15509.889999999899</v>
      </c>
      <c r="AA102" s="39" t="s">
        <v>74</v>
      </c>
      <c r="AB102" s="39" t="s">
        <v>405</v>
      </c>
      <c r="AC102" s="39" t="s">
        <v>406</v>
      </c>
      <c r="AD102" s="53" t="s">
        <v>411</v>
      </c>
      <c r="AE102" s="53" t="s">
        <v>412</v>
      </c>
      <c r="AF102" s="53" t="s">
        <v>413</v>
      </c>
      <c r="AG102" s="53" t="s">
        <v>80</v>
      </c>
    </row>
    <row r="103" spans="1:33" ht="15" customHeight="1" x14ac:dyDescent="0.35">
      <c r="A103" s="36" t="s">
        <v>44</v>
      </c>
      <c r="D103" s="54" t="s">
        <v>87</v>
      </c>
      <c r="E103" t="s">
        <v>609</v>
      </c>
      <c r="F103" s="41" t="s">
        <v>606</v>
      </c>
      <c r="G103" t="s">
        <v>73</v>
      </c>
      <c r="H103" s="37">
        <v>75</v>
      </c>
      <c r="I103" s="38">
        <v>942697.66</v>
      </c>
      <c r="AA103" s="39" t="s">
        <v>81</v>
      </c>
      <c r="AD103" s="39" t="s">
        <v>414</v>
      </c>
    </row>
    <row r="104" spans="1:33" ht="15" customHeight="1" x14ac:dyDescent="0.35">
      <c r="A104" s="36" t="s">
        <v>44</v>
      </c>
      <c r="B104" s="41" t="s">
        <v>607</v>
      </c>
      <c r="C104" t="s">
        <v>604</v>
      </c>
      <c r="D104" s="52" t="s">
        <v>72</v>
      </c>
      <c r="E104" t="s">
        <v>609</v>
      </c>
      <c r="F104" s="41" t="s">
        <v>606</v>
      </c>
      <c r="G104" t="s">
        <v>73</v>
      </c>
      <c r="H104" s="37">
        <v>45</v>
      </c>
      <c r="I104" s="38">
        <v>911149.34</v>
      </c>
      <c r="J104" s="38">
        <v>911149.34</v>
      </c>
      <c r="K104" s="38">
        <v>880395.62</v>
      </c>
      <c r="L104" s="38">
        <v>0</v>
      </c>
      <c r="M104" s="38">
        <v>19053.46</v>
      </c>
      <c r="N104" s="38">
        <v>15082.62</v>
      </c>
      <c r="AA104" s="39" t="s">
        <v>415</v>
      </c>
      <c r="AB104" s="39" t="s">
        <v>416</v>
      </c>
      <c r="AC104" s="39" t="s">
        <v>417</v>
      </c>
      <c r="AD104" s="53" t="s">
        <v>418</v>
      </c>
      <c r="AE104" s="53" t="s">
        <v>419</v>
      </c>
      <c r="AF104" s="53" t="s">
        <v>420</v>
      </c>
      <c r="AG104" s="53" t="s">
        <v>80</v>
      </c>
    </row>
    <row r="105" spans="1:33" ht="15" customHeight="1" x14ac:dyDescent="0.35">
      <c r="A105" s="36" t="s">
        <v>44</v>
      </c>
      <c r="B105" s="41" t="s">
        <v>607</v>
      </c>
      <c r="C105" t="s">
        <v>604</v>
      </c>
      <c r="D105" s="52" t="s">
        <v>72</v>
      </c>
      <c r="E105" t="s">
        <v>609</v>
      </c>
      <c r="F105" s="41" t="s">
        <v>606</v>
      </c>
      <c r="G105" t="s">
        <v>73</v>
      </c>
      <c r="H105" s="37">
        <v>48</v>
      </c>
      <c r="I105" s="38">
        <v>0</v>
      </c>
      <c r="J105" s="38">
        <v>0</v>
      </c>
      <c r="K105" s="38">
        <v>0</v>
      </c>
      <c r="L105" s="38">
        <v>0</v>
      </c>
      <c r="M105" s="38">
        <v>710.43</v>
      </c>
      <c r="N105" s="38">
        <v>0</v>
      </c>
      <c r="AA105" s="39" t="s">
        <v>421</v>
      </c>
      <c r="AB105" s="39" t="s">
        <v>89</v>
      </c>
      <c r="AC105" s="39" t="s">
        <v>89</v>
      </c>
      <c r="AD105" s="53" t="s">
        <v>422</v>
      </c>
      <c r="AE105" s="53" t="s">
        <v>423</v>
      </c>
      <c r="AF105" s="53" t="s">
        <v>192</v>
      </c>
      <c r="AG105" s="53" t="s">
        <v>80</v>
      </c>
    </row>
    <row r="106" spans="1:33" ht="15" customHeight="1" x14ac:dyDescent="0.35">
      <c r="A106" s="36" t="s">
        <v>44</v>
      </c>
      <c r="B106" s="41" t="s">
        <v>607</v>
      </c>
      <c r="C106" t="s">
        <v>604</v>
      </c>
      <c r="D106" s="52" t="s">
        <v>72</v>
      </c>
      <c r="E106" t="s">
        <v>609</v>
      </c>
      <c r="F106" s="41" t="s">
        <v>606</v>
      </c>
      <c r="G106" t="s">
        <v>73</v>
      </c>
      <c r="H106" s="37">
        <v>80</v>
      </c>
      <c r="I106" s="38">
        <v>1087814.8799999999</v>
      </c>
      <c r="J106" s="38">
        <v>1087814.8799999999</v>
      </c>
      <c r="K106" s="38">
        <v>1051432.01</v>
      </c>
      <c r="L106" s="38">
        <v>0</v>
      </c>
      <c r="M106" s="38">
        <v>18977.830000000002</v>
      </c>
      <c r="N106" s="38">
        <v>15002.83</v>
      </c>
      <c r="AA106" s="39" t="s">
        <v>109</v>
      </c>
      <c r="AB106" s="39" t="s">
        <v>424</v>
      </c>
      <c r="AC106" s="39" t="s">
        <v>425</v>
      </c>
      <c r="AD106" s="53" t="s">
        <v>426</v>
      </c>
      <c r="AE106" s="53" t="s">
        <v>427</v>
      </c>
      <c r="AF106" s="53" t="s">
        <v>428</v>
      </c>
      <c r="AG106" s="53" t="s">
        <v>80</v>
      </c>
    </row>
    <row r="107" spans="1:33" ht="15" customHeight="1" x14ac:dyDescent="0.35">
      <c r="A107" s="36" t="s">
        <v>44</v>
      </c>
      <c r="B107" s="41" t="s">
        <v>607</v>
      </c>
      <c r="C107" t="s">
        <v>604</v>
      </c>
      <c r="D107" s="52" t="s">
        <v>72</v>
      </c>
      <c r="E107" t="s">
        <v>609</v>
      </c>
      <c r="F107" s="41" t="s">
        <v>606</v>
      </c>
      <c r="G107" t="s">
        <v>73</v>
      </c>
      <c r="H107" s="37">
        <v>75</v>
      </c>
      <c r="I107" s="38">
        <v>121705.03</v>
      </c>
      <c r="J107" s="38">
        <v>762117.87</v>
      </c>
      <c r="K107" s="38">
        <v>721669.93</v>
      </c>
      <c r="L107" s="38">
        <v>0</v>
      </c>
      <c r="M107" s="38">
        <v>21441.91</v>
      </c>
      <c r="N107" s="38">
        <v>16352.03</v>
      </c>
      <c r="AA107" s="39" t="s">
        <v>81</v>
      </c>
      <c r="AB107" s="39" t="s">
        <v>429</v>
      </c>
      <c r="AC107" s="39" t="s">
        <v>430</v>
      </c>
      <c r="AD107" s="53" t="s">
        <v>431</v>
      </c>
      <c r="AE107" s="53" t="s">
        <v>432</v>
      </c>
      <c r="AF107" s="53" t="s">
        <v>433</v>
      </c>
      <c r="AG107" s="53" t="s">
        <v>80</v>
      </c>
    </row>
    <row r="108" spans="1:33" ht="15" customHeight="1" x14ac:dyDescent="0.35">
      <c r="A108" s="36" t="s">
        <v>44</v>
      </c>
      <c r="D108" s="54" t="s">
        <v>87</v>
      </c>
      <c r="E108" t="s">
        <v>609</v>
      </c>
      <c r="F108" s="41" t="s">
        <v>606</v>
      </c>
      <c r="G108" t="s">
        <v>73</v>
      </c>
      <c r="H108" s="37">
        <v>66</v>
      </c>
      <c r="I108" s="38">
        <v>640412.84</v>
      </c>
      <c r="AA108" s="39" t="s">
        <v>232</v>
      </c>
      <c r="AD108" s="39" t="s">
        <v>434</v>
      </c>
    </row>
    <row r="109" spans="1:33" ht="15" customHeight="1" x14ac:dyDescent="0.35">
      <c r="A109" s="36" t="s">
        <v>44</v>
      </c>
      <c r="B109" s="41" t="s">
        <v>607</v>
      </c>
      <c r="C109" t="s">
        <v>604</v>
      </c>
      <c r="D109" s="52" t="s">
        <v>72</v>
      </c>
      <c r="E109" t="s">
        <v>609</v>
      </c>
      <c r="F109" s="41" t="s">
        <v>606</v>
      </c>
      <c r="G109" t="s">
        <v>73</v>
      </c>
      <c r="H109" s="37">
        <v>80</v>
      </c>
      <c r="I109" s="38">
        <v>274684.21999999997</v>
      </c>
      <c r="J109" s="38">
        <v>274684.21999999997</v>
      </c>
      <c r="K109" s="38">
        <v>283387.40000000002</v>
      </c>
      <c r="L109" s="38">
        <v>0</v>
      </c>
      <c r="M109" s="38">
        <v>5154.3999999999896</v>
      </c>
      <c r="N109" s="38">
        <v>3807.8599999999901</v>
      </c>
      <c r="AA109" s="39" t="s">
        <v>109</v>
      </c>
      <c r="AB109" s="39" t="s">
        <v>435</v>
      </c>
      <c r="AC109" s="39" t="s">
        <v>436</v>
      </c>
      <c r="AD109" s="53" t="s">
        <v>437</v>
      </c>
      <c r="AE109" s="53" t="s">
        <v>438</v>
      </c>
      <c r="AF109" s="53" t="s">
        <v>439</v>
      </c>
      <c r="AG109" s="53" t="s">
        <v>80</v>
      </c>
    </row>
    <row r="110" spans="1:33" ht="15" customHeight="1" x14ac:dyDescent="0.35">
      <c r="A110" s="36" t="s">
        <v>44</v>
      </c>
      <c r="B110" s="41" t="s">
        <v>607</v>
      </c>
      <c r="C110" t="s">
        <v>604</v>
      </c>
      <c r="D110" s="52" t="s">
        <v>72</v>
      </c>
      <c r="E110" t="s">
        <v>609</v>
      </c>
      <c r="F110" s="41" t="s">
        <v>606</v>
      </c>
      <c r="G110" t="s">
        <v>73</v>
      </c>
      <c r="H110" s="37">
        <v>72</v>
      </c>
      <c r="I110" s="38">
        <v>1112703.77</v>
      </c>
      <c r="J110" s="38">
        <v>2160336.2599999998</v>
      </c>
      <c r="K110" s="38">
        <v>2037444.06</v>
      </c>
      <c r="L110" s="38">
        <v>0</v>
      </c>
      <c r="M110" s="38">
        <v>44582.91</v>
      </c>
      <c r="N110" s="38">
        <v>38032.949999999997</v>
      </c>
      <c r="AA110" s="39" t="s">
        <v>95</v>
      </c>
      <c r="AB110" s="39" t="s">
        <v>440</v>
      </c>
      <c r="AC110" s="39" t="s">
        <v>441</v>
      </c>
      <c r="AD110" s="53" t="s">
        <v>442</v>
      </c>
      <c r="AE110" s="53" t="s">
        <v>443</v>
      </c>
      <c r="AF110" s="53" t="s">
        <v>444</v>
      </c>
      <c r="AG110" s="53" t="s">
        <v>80</v>
      </c>
    </row>
    <row r="111" spans="1:33" ht="15" customHeight="1" x14ac:dyDescent="0.35">
      <c r="A111" s="36" t="s">
        <v>44</v>
      </c>
      <c r="D111" s="54" t="s">
        <v>87</v>
      </c>
      <c r="E111" t="s">
        <v>609</v>
      </c>
      <c r="F111" s="41" t="s">
        <v>606</v>
      </c>
      <c r="G111" t="s">
        <v>73</v>
      </c>
      <c r="H111" s="37">
        <v>72</v>
      </c>
      <c r="I111" s="38">
        <v>1047632.49</v>
      </c>
      <c r="AA111" s="39" t="s">
        <v>95</v>
      </c>
      <c r="AD111" s="39" t="s">
        <v>445</v>
      </c>
    </row>
    <row r="112" spans="1:33" ht="15" customHeight="1" x14ac:dyDescent="0.35">
      <c r="A112" s="36" t="s">
        <v>44</v>
      </c>
      <c r="B112" s="41" t="s">
        <v>607</v>
      </c>
      <c r="C112" t="s">
        <v>604</v>
      </c>
      <c r="D112" s="52" t="s">
        <v>72</v>
      </c>
      <c r="E112" t="s">
        <v>609</v>
      </c>
      <c r="F112" s="41" t="s">
        <v>606</v>
      </c>
      <c r="G112" t="s">
        <v>73</v>
      </c>
      <c r="H112" s="37">
        <v>54</v>
      </c>
      <c r="I112" s="38">
        <v>445153.38</v>
      </c>
      <c r="J112" s="38">
        <v>1259280.73</v>
      </c>
      <c r="K112" s="38">
        <v>0</v>
      </c>
      <c r="L112" s="38">
        <v>89904.33</v>
      </c>
      <c r="M112" s="38">
        <v>5268.5099999999902</v>
      </c>
      <c r="N112" s="38">
        <v>0</v>
      </c>
      <c r="AA112" s="39" t="s">
        <v>446</v>
      </c>
      <c r="AB112" s="39" t="s">
        <v>89</v>
      </c>
      <c r="AC112" s="39" t="s">
        <v>447</v>
      </c>
      <c r="AD112" s="53" t="s">
        <v>448</v>
      </c>
      <c r="AE112" s="53" t="s">
        <v>449</v>
      </c>
      <c r="AF112" s="53" t="s">
        <v>192</v>
      </c>
      <c r="AG112" s="53" t="s">
        <v>450</v>
      </c>
    </row>
    <row r="113" spans="1:33" ht="15" customHeight="1" x14ac:dyDescent="0.35">
      <c r="A113" s="36" t="s">
        <v>44</v>
      </c>
      <c r="D113" s="54" t="s">
        <v>87</v>
      </c>
      <c r="E113" t="s">
        <v>609</v>
      </c>
      <c r="F113" s="41" t="s">
        <v>606</v>
      </c>
      <c r="G113" t="s">
        <v>73</v>
      </c>
      <c r="H113" s="37">
        <v>55</v>
      </c>
      <c r="I113" s="38">
        <v>814127.35</v>
      </c>
      <c r="AA113" s="39" t="s">
        <v>158</v>
      </c>
      <c r="AD113" s="39" t="s">
        <v>451</v>
      </c>
    </row>
    <row r="114" spans="1:33" ht="15" customHeight="1" x14ac:dyDescent="0.35">
      <c r="A114" s="36" t="s">
        <v>44</v>
      </c>
      <c r="B114" s="41" t="s">
        <v>607</v>
      </c>
      <c r="C114" t="s">
        <v>604</v>
      </c>
      <c r="D114" s="52" t="s">
        <v>72</v>
      </c>
      <c r="E114" t="s">
        <v>609</v>
      </c>
      <c r="F114" s="41" t="s">
        <v>606</v>
      </c>
      <c r="G114" t="s">
        <v>73</v>
      </c>
      <c r="H114" s="37">
        <v>80</v>
      </c>
      <c r="I114" s="38">
        <v>1298717.32</v>
      </c>
      <c r="J114" s="38">
        <v>1775214.94</v>
      </c>
      <c r="K114" s="38">
        <v>1687531.74</v>
      </c>
      <c r="L114" s="38">
        <v>0</v>
      </c>
      <c r="M114" s="38">
        <v>24871.91</v>
      </c>
      <c r="N114" s="38">
        <v>19421.87</v>
      </c>
      <c r="AA114" s="39" t="s">
        <v>109</v>
      </c>
      <c r="AB114" s="39" t="s">
        <v>452</v>
      </c>
      <c r="AC114" s="39" t="s">
        <v>453</v>
      </c>
      <c r="AD114" s="53" t="s">
        <v>454</v>
      </c>
      <c r="AE114" s="53" t="s">
        <v>455</v>
      </c>
      <c r="AF114" s="53" t="s">
        <v>456</v>
      </c>
      <c r="AG114" s="53" t="s">
        <v>80</v>
      </c>
    </row>
    <row r="115" spans="1:33" ht="15" customHeight="1" x14ac:dyDescent="0.35">
      <c r="A115" s="36" t="s">
        <v>44</v>
      </c>
      <c r="D115" s="54" t="s">
        <v>87</v>
      </c>
      <c r="E115" t="s">
        <v>609</v>
      </c>
      <c r="F115" s="41" t="s">
        <v>606</v>
      </c>
      <c r="G115" t="s">
        <v>73</v>
      </c>
      <c r="H115" s="37">
        <v>79</v>
      </c>
      <c r="I115" s="38">
        <v>476497.62</v>
      </c>
      <c r="AA115" s="39" t="s">
        <v>88</v>
      </c>
      <c r="AD115" s="39" t="s">
        <v>457</v>
      </c>
    </row>
    <row r="116" spans="1:33" ht="15" customHeight="1" x14ac:dyDescent="0.35">
      <c r="A116" s="36" t="s">
        <v>44</v>
      </c>
      <c r="B116" s="41" t="s">
        <v>607</v>
      </c>
      <c r="C116" t="s">
        <v>604</v>
      </c>
      <c r="D116" s="52" t="s">
        <v>72</v>
      </c>
      <c r="E116" t="s">
        <v>609</v>
      </c>
      <c r="F116" s="41" t="s">
        <v>606</v>
      </c>
      <c r="G116" t="s">
        <v>73</v>
      </c>
      <c r="H116" s="37">
        <v>89</v>
      </c>
      <c r="I116" s="38">
        <v>1344217.19</v>
      </c>
      <c r="J116" s="38">
        <v>1344217.19</v>
      </c>
      <c r="K116" s="38">
        <v>1360220.57</v>
      </c>
      <c r="L116" s="38">
        <v>0</v>
      </c>
      <c r="M116" s="38">
        <v>19425.080000000002</v>
      </c>
      <c r="N116" s="38">
        <v>14108.43</v>
      </c>
      <c r="AA116" s="39" t="s">
        <v>212</v>
      </c>
      <c r="AB116" s="39" t="s">
        <v>458</v>
      </c>
      <c r="AC116" s="39" t="s">
        <v>459</v>
      </c>
      <c r="AD116" s="53" t="s">
        <v>460</v>
      </c>
      <c r="AE116" s="53" t="s">
        <v>461</v>
      </c>
      <c r="AF116" s="53" t="s">
        <v>462</v>
      </c>
      <c r="AG116" s="53" t="s">
        <v>80</v>
      </c>
    </row>
  </sheetData>
  <pageMargins left="0.25" right="0.25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6"/>
  <sheetViews>
    <sheetView zoomScaleNormal="100" workbookViewId="0">
      <selection activeCell="H12" sqref="H12"/>
    </sheetView>
  </sheetViews>
  <sheetFormatPr defaultColWidth="8.6328125" defaultRowHeight="14.25" customHeight="1" x14ac:dyDescent="0.35"/>
  <cols>
    <col min="1" max="1" width="8.984375E-2" style="36" customWidth="1"/>
    <col min="2" max="2" width="21.81640625" customWidth="1"/>
    <col min="3" max="3" width="14.81640625" customWidth="1"/>
    <col min="4" max="4" width="26.81640625" customWidth="1"/>
    <col min="5" max="5" width="15.81640625" customWidth="1"/>
    <col min="6" max="6" width="15" style="15" customWidth="1"/>
    <col min="7" max="8" width="15.453125" style="38" customWidth="1"/>
    <col min="9" max="9" width="15.7265625" style="38" customWidth="1"/>
    <col min="27" max="31" width="25.54296875" style="39" hidden="1" customWidth="1"/>
  </cols>
  <sheetData>
    <row r="1" spans="1:31" ht="15" customHeight="1" x14ac:dyDescent="0.35">
      <c r="A1" s="40"/>
      <c r="B1" s="42" t="s">
        <v>2</v>
      </c>
      <c r="C1" s="43" t="s">
        <v>1</v>
      </c>
      <c r="D1" s="52" t="s">
        <v>463</v>
      </c>
      <c r="E1" s="44"/>
      <c r="F1" s="44"/>
      <c r="AA1" s="39" t="s">
        <v>41</v>
      </c>
      <c r="AB1" s="39" t="s">
        <v>42</v>
      </c>
      <c r="AC1" s="39" t="s">
        <v>43</v>
      </c>
    </row>
    <row r="2" spans="1:31" ht="15" customHeight="1" x14ac:dyDescent="0.35">
      <c r="B2" s="41" t="s">
        <v>3</v>
      </c>
      <c r="C2" s="56">
        <v>46022</v>
      </c>
      <c r="D2" s="41" t="s">
        <v>464</v>
      </c>
      <c r="E2" s="44"/>
      <c r="F2" s="46"/>
      <c r="G2" s="46"/>
      <c r="H2" s="46"/>
      <c r="I2" s="46"/>
      <c r="AA2" s="39" t="s">
        <v>49</v>
      </c>
      <c r="AB2" s="39" t="s">
        <v>50</v>
      </c>
      <c r="AC2" s="39" t="s">
        <v>51</v>
      </c>
    </row>
    <row r="3" spans="1:31" ht="14.5" x14ac:dyDescent="0.35">
      <c r="A3" s="36" t="s">
        <v>52</v>
      </c>
      <c r="B3" s="47" t="s">
        <v>54</v>
      </c>
      <c r="C3" s="47" t="s">
        <v>55</v>
      </c>
      <c r="D3" s="47" t="s">
        <v>56</v>
      </c>
      <c r="E3" s="47" t="s">
        <v>57</v>
      </c>
      <c r="F3" s="57" t="s">
        <v>465</v>
      </c>
      <c r="G3" s="57" t="s">
        <v>466</v>
      </c>
      <c r="H3" s="57" t="s">
        <v>467</v>
      </c>
      <c r="I3" s="57" t="s">
        <v>468</v>
      </c>
      <c r="AA3" s="51" t="s">
        <v>469</v>
      </c>
      <c r="AB3" s="51" t="s">
        <v>470</v>
      </c>
      <c r="AC3" s="51" t="s">
        <v>471</v>
      </c>
      <c r="AD3" s="51" t="s">
        <v>472</v>
      </c>
      <c r="AE3" s="51"/>
    </row>
    <row r="4" spans="1:31" ht="15" customHeight="1" x14ac:dyDescent="0.35">
      <c r="A4" s="36" t="s">
        <v>44</v>
      </c>
      <c r="B4" t="s">
        <v>604</v>
      </c>
      <c r="C4" s="52" t="s">
        <v>72</v>
      </c>
      <c r="D4" t="s">
        <v>609</v>
      </c>
      <c r="E4" s="41" t="s">
        <v>605</v>
      </c>
      <c r="F4" s="38">
        <v>16675.11</v>
      </c>
      <c r="G4" s="38">
        <v>-0.53</v>
      </c>
      <c r="H4" s="38">
        <v>16675.64</v>
      </c>
      <c r="I4" s="38">
        <v>0</v>
      </c>
      <c r="AA4" s="53" t="s">
        <v>473</v>
      </c>
      <c r="AB4" s="53" t="s">
        <v>474</v>
      </c>
      <c r="AC4" s="53" t="s">
        <v>475</v>
      </c>
      <c r="AD4" s="53" t="s">
        <v>476</v>
      </c>
      <c r="AE4" s="53"/>
    </row>
    <row r="5" spans="1:31" ht="15" customHeight="1" x14ac:dyDescent="0.35">
      <c r="A5" s="36" t="s">
        <v>44</v>
      </c>
      <c r="B5" t="s">
        <v>604</v>
      </c>
      <c r="C5" s="52" t="s">
        <v>72</v>
      </c>
      <c r="D5" t="s">
        <v>609</v>
      </c>
      <c r="E5" s="41" t="s">
        <v>605</v>
      </c>
      <c r="F5" s="38">
        <v>4843.34</v>
      </c>
      <c r="G5" s="38">
        <v>287.5</v>
      </c>
      <c r="H5" s="38">
        <v>4555.84</v>
      </c>
      <c r="I5" s="38">
        <v>0</v>
      </c>
      <c r="AA5" s="53" t="s">
        <v>85</v>
      </c>
      <c r="AB5" s="53" t="s">
        <v>477</v>
      </c>
      <c r="AC5" s="53" t="s">
        <v>478</v>
      </c>
      <c r="AD5" s="53" t="s">
        <v>476</v>
      </c>
      <c r="AE5" s="53"/>
    </row>
    <row r="6" spans="1:31" ht="15" customHeight="1" x14ac:dyDescent="0.35">
      <c r="A6" s="36" t="s">
        <v>44</v>
      </c>
      <c r="C6" s="54" t="s">
        <v>87</v>
      </c>
      <c r="D6" t="s">
        <v>609</v>
      </c>
      <c r="E6" s="41" t="s">
        <v>605</v>
      </c>
      <c r="F6" s="38">
        <v>0</v>
      </c>
      <c r="G6" s="38">
        <v>0</v>
      </c>
      <c r="H6" s="38">
        <v>0</v>
      </c>
      <c r="I6" s="38">
        <v>0</v>
      </c>
      <c r="AA6" s="53" t="s">
        <v>192</v>
      </c>
      <c r="AB6" s="53" t="s">
        <v>192</v>
      </c>
      <c r="AC6" s="53" t="s">
        <v>192</v>
      </c>
      <c r="AD6" s="53" t="s">
        <v>192</v>
      </c>
      <c r="AE6" s="53"/>
    </row>
    <row r="7" spans="1:31" ht="15" customHeight="1" x14ac:dyDescent="0.35">
      <c r="A7" s="36" t="s">
        <v>44</v>
      </c>
      <c r="B7" t="s">
        <v>604</v>
      </c>
      <c r="C7" s="52" t="s">
        <v>72</v>
      </c>
      <c r="D7" t="s">
        <v>609</v>
      </c>
      <c r="E7" s="41" t="s">
        <v>606</v>
      </c>
      <c r="F7" s="38">
        <v>10215.68</v>
      </c>
      <c r="G7" s="38">
        <v>0</v>
      </c>
      <c r="H7" s="38">
        <v>10215.68</v>
      </c>
      <c r="I7" s="38">
        <v>0</v>
      </c>
      <c r="AA7" s="53" t="s">
        <v>479</v>
      </c>
      <c r="AB7" s="53" t="s">
        <v>476</v>
      </c>
      <c r="AC7" s="53" t="s">
        <v>479</v>
      </c>
      <c r="AD7" s="53" t="s">
        <v>476</v>
      </c>
      <c r="AE7" s="53"/>
    </row>
    <row r="8" spans="1:31" ht="15" customHeight="1" x14ac:dyDescent="0.35">
      <c r="A8" s="36" t="s">
        <v>44</v>
      </c>
      <c r="C8" s="54" t="s">
        <v>87</v>
      </c>
      <c r="D8" t="s">
        <v>609</v>
      </c>
      <c r="E8" s="41" t="s">
        <v>606</v>
      </c>
      <c r="F8" s="38">
        <v>22635.14</v>
      </c>
      <c r="G8" s="38">
        <v>0</v>
      </c>
      <c r="H8" s="38">
        <v>22635.14</v>
      </c>
      <c r="I8" s="38">
        <v>0</v>
      </c>
      <c r="AA8" s="53" t="s">
        <v>480</v>
      </c>
      <c r="AB8" s="53" t="s">
        <v>476</v>
      </c>
      <c r="AC8" s="53" t="s">
        <v>480</v>
      </c>
      <c r="AD8" s="53" t="s">
        <v>476</v>
      </c>
      <c r="AE8" s="53"/>
    </row>
    <row r="9" spans="1:31" ht="15" customHeight="1" x14ac:dyDescent="0.35">
      <c r="A9" s="36" t="s">
        <v>44</v>
      </c>
      <c r="B9" t="s">
        <v>604</v>
      </c>
      <c r="C9" s="52" t="s">
        <v>72</v>
      </c>
      <c r="D9" t="s">
        <v>609</v>
      </c>
      <c r="E9" s="41" t="s">
        <v>606</v>
      </c>
      <c r="F9" s="38">
        <v>14945.6</v>
      </c>
      <c r="G9" s="38">
        <v>0</v>
      </c>
      <c r="H9" s="38">
        <v>14945.6</v>
      </c>
      <c r="I9" s="38">
        <v>0</v>
      </c>
      <c r="AA9" s="53" t="s">
        <v>481</v>
      </c>
      <c r="AB9" s="53" t="s">
        <v>476</v>
      </c>
      <c r="AC9" s="53" t="s">
        <v>481</v>
      </c>
      <c r="AD9" s="53" t="s">
        <v>476</v>
      </c>
      <c r="AE9" s="53"/>
    </row>
    <row r="10" spans="1:31" ht="15" customHeight="1" x14ac:dyDescent="0.35">
      <c r="A10" s="36" t="s">
        <v>44</v>
      </c>
      <c r="B10" t="s">
        <v>604</v>
      </c>
      <c r="C10" s="52" t="s">
        <v>72</v>
      </c>
      <c r="D10" t="s">
        <v>609</v>
      </c>
      <c r="E10" s="41" t="s">
        <v>605</v>
      </c>
      <c r="F10" s="38">
        <v>16541.41</v>
      </c>
      <c r="G10" s="38">
        <v>0</v>
      </c>
      <c r="H10" s="38">
        <v>16541.41</v>
      </c>
      <c r="I10" s="38">
        <v>0</v>
      </c>
      <c r="AA10" s="53" t="s">
        <v>107</v>
      </c>
      <c r="AB10" s="53" t="s">
        <v>476</v>
      </c>
      <c r="AC10" s="53" t="s">
        <v>107</v>
      </c>
      <c r="AD10" s="53" t="s">
        <v>476</v>
      </c>
      <c r="AE10" s="53"/>
    </row>
    <row r="11" spans="1:31" ht="15" customHeight="1" x14ac:dyDescent="0.35">
      <c r="A11" s="36" t="s">
        <v>44</v>
      </c>
      <c r="C11" s="54" t="s">
        <v>87</v>
      </c>
      <c r="D11" t="s">
        <v>609</v>
      </c>
      <c r="E11" s="41" t="s">
        <v>605</v>
      </c>
      <c r="F11" s="38">
        <v>0</v>
      </c>
      <c r="G11" s="38">
        <v>0</v>
      </c>
      <c r="H11" s="38">
        <v>0</v>
      </c>
      <c r="I11" s="38">
        <v>0</v>
      </c>
      <c r="AA11" s="53" t="s">
        <v>192</v>
      </c>
      <c r="AB11" s="53" t="s">
        <v>192</v>
      </c>
      <c r="AC11" s="53" t="s">
        <v>192</v>
      </c>
      <c r="AD11" s="53" t="s">
        <v>192</v>
      </c>
      <c r="AE11" s="53"/>
    </row>
    <row r="12" spans="1:31" ht="15" customHeight="1" x14ac:dyDescent="0.35">
      <c r="A12" s="36" t="s">
        <v>44</v>
      </c>
      <c r="B12" t="s">
        <v>604</v>
      </c>
      <c r="C12" s="52" t="s">
        <v>72</v>
      </c>
      <c r="D12" t="s">
        <v>609</v>
      </c>
      <c r="E12" s="41" t="s">
        <v>605</v>
      </c>
      <c r="F12" s="38">
        <v>18756.32</v>
      </c>
      <c r="G12" s="38">
        <v>0</v>
      </c>
      <c r="H12" s="38">
        <v>18756.32</v>
      </c>
      <c r="I12" s="38">
        <v>0</v>
      </c>
      <c r="AA12" s="53" t="s">
        <v>113</v>
      </c>
      <c r="AB12" s="53" t="s">
        <v>476</v>
      </c>
      <c r="AC12" s="53" t="s">
        <v>113</v>
      </c>
      <c r="AD12" s="53" t="s">
        <v>476</v>
      </c>
      <c r="AE12" s="53"/>
    </row>
    <row r="13" spans="1:31" ht="15" customHeight="1" x14ac:dyDescent="0.35">
      <c r="A13" s="36" t="s">
        <v>44</v>
      </c>
      <c r="B13" t="s">
        <v>604</v>
      </c>
      <c r="C13" s="52" t="s">
        <v>72</v>
      </c>
      <c r="D13" t="s">
        <v>609</v>
      </c>
      <c r="E13" s="41" t="s">
        <v>606</v>
      </c>
      <c r="F13" s="38">
        <v>21977.1</v>
      </c>
      <c r="G13" s="38">
        <v>0</v>
      </c>
      <c r="H13" s="38">
        <v>21977.1</v>
      </c>
      <c r="I13" s="38">
        <v>0</v>
      </c>
      <c r="AA13" s="53" t="s">
        <v>482</v>
      </c>
      <c r="AB13" s="53" t="s">
        <v>476</v>
      </c>
      <c r="AC13" s="53" t="s">
        <v>482</v>
      </c>
      <c r="AD13" s="53" t="s">
        <v>476</v>
      </c>
      <c r="AE13" s="53"/>
    </row>
    <row r="14" spans="1:31" ht="15" customHeight="1" x14ac:dyDescent="0.35">
      <c r="A14" s="36" t="s">
        <v>44</v>
      </c>
      <c r="B14" t="s">
        <v>604</v>
      </c>
      <c r="C14" s="52" t="s">
        <v>72</v>
      </c>
      <c r="D14" t="s">
        <v>609</v>
      </c>
      <c r="E14" s="41" t="s">
        <v>606</v>
      </c>
      <c r="F14" s="38">
        <v>20918.77</v>
      </c>
      <c r="G14" s="38">
        <v>0</v>
      </c>
      <c r="H14" s="38">
        <v>20918.77</v>
      </c>
      <c r="I14" s="38">
        <v>0</v>
      </c>
      <c r="AA14" s="53" t="s">
        <v>483</v>
      </c>
      <c r="AB14" s="53" t="s">
        <v>476</v>
      </c>
      <c r="AC14" s="53" t="s">
        <v>483</v>
      </c>
      <c r="AD14" s="53" t="s">
        <v>476</v>
      </c>
      <c r="AE14" s="53"/>
    </row>
    <row r="15" spans="1:31" ht="15" customHeight="1" x14ac:dyDescent="0.35">
      <c r="A15" s="36" t="s">
        <v>44</v>
      </c>
      <c r="C15" s="54" t="s">
        <v>87</v>
      </c>
      <c r="D15" t="s">
        <v>609</v>
      </c>
      <c r="E15" s="41" t="s">
        <v>606</v>
      </c>
      <c r="F15" s="38">
        <v>6802.3</v>
      </c>
      <c r="G15" s="38">
        <v>0</v>
      </c>
      <c r="H15" s="38">
        <v>6802.3</v>
      </c>
      <c r="I15" s="38">
        <v>0</v>
      </c>
      <c r="AA15" s="53" t="s">
        <v>484</v>
      </c>
      <c r="AB15" s="53" t="s">
        <v>476</v>
      </c>
      <c r="AC15" s="53" t="s">
        <v>484</v>
      </c>
      <c r="AD15" s="53" t="s">
        <v>476</v>
      </c>
      <c r="AE15" s="53"/>
    </row>
    <row r="16" spans="1:31" ht="15" customHeight="1" x14ac:dyDescent="0.35">
      <c r="A16" s="36" t="s">
        <v>44</v>
      </c>
      <c r="B16" t="s">
        <v>604</v>
      </c>
      <c r="C16" s="52" t="s">
        <v>72</v>
      </c>
      <c r="D16" t="s">
        <v>609</v>
      </c>
      <c r="E16" s="41" t="s">
        <v>605</v>
      </c>
      <c r="F16" s="38">
        <v>11043.02</v>
      </c>
      <c r="G16" s="38">
        <v>0</v>
      </c>
      <c r="H16" s="38">
        <v>11043.02</v>
      </c>
      <c r="I16" s="38">
        <v>0</v>
      </c>
      <c r="AA16" s="53" t="s">
        <v>485</v>
      </c>
      <c r="AB16" s="53" t="s">
        <v>476</v>
      </c>
      <c r="AC16" s="53" t="s">
        <v>485</v>
      </c>
      <c r="AD16" s="53" t="s">
        <v>476</v>
      </c>
      <c r="AE16" s="53"/>
    </row>
    <row r="17" spans="1:31" ht="15" customHeight="1" x14ac:dyDescent="0.35">
      <c r="A17" s="36" t="s">
        <v>44</v>
      </c>
      <c r="B17" t="s">
        <v>604</v>
      </c>
      <c r="C17" s="52" t="s">
        <v>72</v>
      </c>
      <c r="D17" t="s">
        <v>609</v>
      </c>
      <c r="E17" s="41" t="s">
        <v>605</v>
      </c>
      <c r="F17" s="38">
        <v>18013.18</v>
      </c>
      <c r="G17" s="38">
        <v>0</v>
      </c>
      <c r="H17" s="38">
        <v>18013.18</v>
      </c>
      <c r="I17" s="38">
        <v>0</v>
      </c>
      <c r="AA17" s="53" t="s">
        <v>138</v>
      </c>
      <c r="AB17" s="53" t="s">
        <v>476</v>
      </c>
      <c r="AC17" s="53" t="s">
        <v>138</v>
      </c>
      <c r="AD17" s="53" t="s">
        <v>476</v>
      </c>
      <c r="AE17" s="53"/>
    </row>
    <row r="18" spans="1:31" ht="15" customHeight="1" x14ac:dyDescent="0.35">
      <c r="A18" s="36" t="s">
        <v>44</v>
      </c>
      <c r="B18" t="s">
        <v>604</v>
      </c>
      <c r="C18" s="52" t="s">
        <v>72</v>
      </c>
      <c r="D18" t="s">
        <v>609</v>
      </c>
      <c r="E18" s="41" t="s">
        <v>605</v>
      </c>
      <c r="F18" s="38">
        <v>20551.419999999998</v>
      </c>
      <c r="G18" s="38">
        <v>0</v>
      </c>
      <c r="H18" s="38">
        <v>20551.419999999998</v>
      </c>
      <c r="I18" s="38">
        <v>0</v>
      </c>
      <c r="AA18" s="53" t="s">
        <v>486</v>
      </c>
      <c r="AB18" s="53" t="s">
        <v>476</v>
      </c>
      <c r="AC18" s="53" t="s">
        <v>486</v>
      </c>
      <c r="AD18" s="53" t="s">
        <v>476</v>
      </c>
      <c r="AE18" s="53"/>
    </row>
    <row r="19" spans="1:31" ht="15" customHeight="1" x14ac:dyDescent="0.35">
      <c r="A19" s="36" t="s">
        <v>44</v>
      </c>
      <c r="C19" s="54" t="s">
        <v>87</v>
      </c>
      <c r="D19" t="s">
        <v>609</v>
      </c>
      <c r="E19" s="41" t="s">
        <v>606</v>
      </c>
      <c r="F19" s="38">
        <v>6784.68</v>
      </c>
      <c r="G19" s="38">
        <v>0</v>
      </c>
      <c r="H19" s="38">
        <v>6784.68</v>
      </c>
      <c r="I19" s="38">
        <v>0</v>
      </c>
      <c r="AA19" s="53" t="s">
        <v>487</v>
      </c>
      <c r="AB19" s="53" t="s">
        <v>476</v>
      </c>
      <c r="AC19" s="53" t="s">
        <v>487</v>
      </c>
      <c r="AD19" s="53" t="s">
        <v>476</v>
      </c>
      <c r="AE19" s="53"/>
    </row>
    <row r="20" spans="1:31" ht="15" customHeight="1" x14ac:dyDescent="0.35">
      <c r="A20" s="36" t="s">
        <v>44</v>
      </c>
      <c r="B20" t="s">
        <v>604</v>
      </c>
      <c r="C20" s="52" t="s">
        <v>72</v>
      </c>
      <c r="D20" t="s">
        <v>609</v>
      </c>
      <c r="E20" s="41" t="s">
        <v>606</v>
      </c>
      <c r="F20" s="38">
        <v>17051.04</v>
      </c>
      <c r="G20" s="38">
        <v>0</v>
      </c>
      <c r="H20" s="38">
        <v>17051.04</v>
      </c>
      <c r="I20" s="38">
        <v>0</v>
      </c>
      <c r="AA20" s="53" t="s">
        <v>151</v>
      </c>
      <c r="AB20" s="53" t="s">
        <v>476</v>
      </c>
      <c r="AC20" s="53" t="s">
        <v>151</v>
      </c>
      <c r="AD20" s="53" t="s">
        <v>476</v>
      </c>
      <c r="AE20" s="53"/>
    </row>
    <row r="21" spans="1:31" ht="15" customHeight="1" x14ac:dyDescent="0.35">
      <c r="A21" s="36" t="s">
        <v>44</v>
      </c>
      <c r="B21" t="s">
        <v>604</v>
      </c>
      <c r="C21" s="52" t="s">
        <v>72</v>
      </c>
      <c r="D21" t="s">
        <v>609</v>
      </c>
      <c r="E21" s="41" t="s">
        <v>606</v>
      </c>
      <c r="F21" s="38">
        <v>20201.02</v>
      </c>
      <c r="G21" s="38">
        <v>0</v>
      </c>
      <c r="H21" s="38">
        <v>19101.02</v>
      </c>
      <c r="I21" s="38">
        <v>1100</v>
      </c>
      <c r="AA21" s="53" t="s">
        <v>488</v>
      </c>
      <c r="AB21" s="53" t="s">
        <v>476</v>
      </c>
      <c r="AC21" s="53" t="s">
        <v>489</v>
      </c>
      <c r="AD21" s="53" t="s">
        <v>490</v>
      </c>
      <c r="AE21" s="53"/>
    </row>
    <row r="22" spans="1:31" ht="15" customHeight="1" x14ac:dyDescent="0.35">
      <c r="A22" s="36" t="s">
        <v>44</v>
      </c>
      <c r="C22" s="54" t="s">
        <v>87</v>
      </c>
      <c r="D22" t="s">
        <v>609</v>
      </c>
      <c r="E22" s="41" t="s">
        <v>605</v>
      </c>
      <c r="F22" s="38">
        <v>0</v>
      </c>
      <c r="G22" s="38">
        <v>0</v>
      </c>
      <c r="H22" s="38">
        <v>0</v>
      </c>
      <c r="I22" s="38">
        <v>0</v>
      </c>
      <c r="AA22" s="53" t="s">
        <v>192</v>
      </c>
      <c r="AB22" s="53" t="s">
        <v>192</v>
      </c>
      <c r="AC22" s="53" t="s">
        <v>192</v>
      </c>
      <c r="AD22" s="53" t="s">
        <v>192</v>
      </c>
      <c r="AE22" s="53"/>
    </row>
    <row r="23" spans="1:31" ht="15" customHeight="1" x14ac:dyDescent="0.35">
      <c r="A23" s="36" t="s">
        <v>44</v>
      </c>
      <c r="B23" t="s">
        <v>604</v>
      </c>
      <c r="C23" s="52" t="s">
        <v>72</v>
      </c>
      <c r="D23" t="s">
        <v>609</v>
      </c>
      <c r="E23" s="41" t="s">
        <v>605</v>
      </c>
      <c r="F23" s="38">
        <v>0</v>
      </c>
      <c r="G23" s="38">
        <v>0</v>
      </c>
      <c r="H23" s="38">
        <v>0</v>
      </c>
      <c r="I23" s="38">
        <v>0</v>
      </c>
      <c r="AA23" s="53" t="s">
        <v>192</v>
      </c>
      <c r="AB23" s="53" t="s">
        <v>192</v>
      </c>
      <c r="AC23" s="53" t="s">
        <v>192</v>
      </c>
      <c r="AD23" s="53" t="s">
        <v>192</v>
      </c>
      <c r="AE23" s="53"/>
    </row>
    <row r="24" spans="1:31" ht="15" customHeight="1" x14ac:dyDescent="0.35">
      <c r="A24" s="36" t="s">
        <v>44</v>
      </c>
      <c r="C24" s="54" t="s">
        <v>87</v>
      </c>
      <c r="D24" t="s">
        <v>609</v>
      </c>
      <c r="E24" s="41" t="s">
        <v>605</v>
      </c>
      <c r="F24" s="38">
        <v>19781.3299999999</v>
      </c>
      <c r="G24" s="38">
        <v>0</v>
      </c>
      <c r="H24" s="38">
        <v>19781.3299999999</v>
      </c>
      <c r="I24" s="38">
        <v>0</v>
      </c>
      <c r="AA24" s="53" t="s">
        <v>491</v>
      </c>
      <c r="AB24" s="53" t="s">
        <v>476</v>
      </c>
      <c r="AC24" s="53" t="s">
        <v>491</v>
      </c>
      <c r="AD24" s="53" t="s">
        <v>476</v>
      </c>
      <c r="AE24" s="53"/>
    </row>
    <row r="25" spans="1:31" ht="15" customHeight="1" x14ac:dyDescent="0.35">
      <c r="A25" s="36" t="s">
        <v>44</v>
      </c>
      <c r="B25" t="s">
        <v>604</v>
      </c>
      <c r="C25" s="52" t="s">
        <v>72</v>
      </c>
      <c r="D25" t="s">
        <v>609</v>
      </c>
      <c r="E25" s="41" t="s">
        <v>606</v>
      </c>
      <c r="F25" s="38">
        <v>19781.3299999999</v>
      </c>
      <c r="G25" s="38">
        <v>0</v>
      </c>
      <c r="H25" s="38">
        <v>19781.3299999999</v>
      </c>
      <c r="I25" s="38">
        <v>0</v>
      </c>
      <c r="AA25" s="53" t="s">
        <v>491</v>
      </c>
      <c r="AB25" s="53" t="s">
        <v>476</v>
      </c>
      <c r="AC25" s="53" t="s">
        <v>491</v>
      </c>
      <c r="AD25" s="53" t="s">
        <v>476</v>
      </c>
      <c r="AE25" s="53"/>
    </row>
    <row r="26" spans="1:31" ht="15" customHeight="1" x14ac:dyDescent="0.35">
      <c r="A26" s="36" t="s">
        <v>44</v>
      </c>
      <c r="C26" s="54" t="s">
        <v>87</v>
      </c>
      <c r="D26" t="s">
        <v>609</v>
      </c>
      <c r="E26" s="41" t="s">
        <v>606</v>
      </c>
      <c r="F26" s="38">
        <v>0</v>
      </c>
      <c r="G26" s="38">
        <v>0</v>
      </c>
      <c r="H26" s="38">
        <v>0</v>
      </c>
      <c r="I26" s="38">
        <v>0</v>
      </c>
      <c r="AA26" s="53" t="s">
        <v>192</v>
      </c>
      <c r="AB26" s="53" t="s">
        <v>192</v>
      </c>
      <c r="AC26" s="53" t="s">
        <v>192</v>
      </c>
      <c r="AD26" s="53" t="s">
        <v>192</v>
      </c>
      <c r="AE26" s="53"/>
    </row>
    <row r="27" spans="1:31" ht="15" customHeight="1" x14ac:dyDescent="0.35">
      <c r="A27" s="36" t="s">
        <v>44</v>
      </c>
      <c r="B27" t="s">
        <v>604</v>
      </c>
      <c r="C27" s="52" t="s">
        <v>72</v>
      </c>
      <c r="D27" t="s">
        <v>609</v>
      </c>
      <c r="E27" s="41" t="s">
        <v>606</v>
      </c>
      <c r="F27" s="38">
        <v>11009.2599999999</v>
      </c>
      <c r="G27" s="38">
        <v>0</v>
      </c>
      <c r="H27" s="38">
        <v>11009.2599999999</v>
      </c>
      <c r="I27" s="38">
        <v>0</v>
      </c>
      <c r="AA27" s="53" t="s">
        <v>492</v>
      </c>
      <c r="AB27" s="53" t="s">
        <v>476</v>
      </c>
      <c r="AC27" s="53" t="s">
        <v>492</v>
      </c>
      <c r="AD27" s="53" t="s">
        <v>476</v>
      </c>
      <c r="AE27" s="53"/>
    </row>
    <row r="28" spans="1:31" ht="15" customHeight="1" x14ac:dyDescent="0.35">
      <c r="A28" s="36" t="s">
        <v>44</v>
      </c>
      <c r="C28" s="54" t="s">
        <v>87</v>
      </c>
      <c r="D28" t="s">
        <v>609</v>
      </c>
      <c r="E28" s="41" t="s">
        <v>605</v>
      </c>
      <c r="F28" s="38">
        <v>0</v>
      </c>
      <c r="G28" s="38">
        <v>0</v>
      </c>
      <c r="H28" s="38">
        <v>0</v>
      </c>
      <c r="I28" s="38">
        <v>0</v>
      </c>
      <c r="AA28" s="53" t="s">
        <v>192</v>
      </c>
      <c r="AB28" s="53" t="s">
        <v>192</v>
      </c>
      <c r="AC28" s="53" t="s">
        <v>192</v>
      </c>
      <c r="AD28" s="53" t="s">
        <v>192</v>
      </c>
      <c r="AE28" s="53"/>
    </row>
    <row r="29" spans="1:31" ht="15" customHeight="1" x14ac:dyDescent="0.35">
      <c r="A29" s="36" t="s">
        <v>44</v>
      </c>
      <c r="B29" t="s">
        <v>604</v>
      </c>
      <c r="C29" s="52" t="s">
        <v>72</v>
      </c>
      <c r="D29" t="s">
        <v>609</v>
      </c>
      <c r="E29" s="41" t="s">
        <v>605</v>
      </c>
      <c r="F29" s="38">
        <v>18716.53</v>
      </c>
      <c r="G29" s="38">
        <v>0</v>
      </c>
      <c r="H29" s="38">
        <v>18716.53</v>
      </c>
      <c r="I29" s="38">
        <v>0</v>
      </c>
      <c r="AA29" s="53" t="s">
        <v>493</v>
      </c>
      <c r="AB29" s="53" t="s">
        <v>476</v>
      </c>
      <c r="AC29" s="53" t="s">
        <v>493</v>
      </c>
      <c r="AD29" s="53" t="s">
        <v>476</v>
      </c>
      <c r="AE29" s="53"/>
    </row>
    <row r="30" spans="1:31" ht="15" customHeight="1" x14ac:dyDescent="0.35">
      <c r="A30" s="36" t="s">
        <v>44</v>
      </c>
      <c r="B30" t="s">
        <v>604</v>
      </c>
      <c r="C30" s="52" t="s">
        <v>72</v>
      </c>
      <c r="D30" t="s">
        <v>609</v>
      </c>
      <c r="E30" s="41" t="s">
        <v>605</v>
      </c>
      <c r="F30" s="38">
        <v>17418.73</v>
      </c>
      <c r="G30" s="38">
        <v>0</v>
      </c>
      <c r="H30" s="38">
        <v>17253.73</v>
      </c>
      <c r="I30" s="38">
        <v>165</v>
      </c>
      <c r="AA30" s="53" t="s">
        <v>494</v>
      </c>
      <c r="AB30" s="53" t="s">
        <v>476</v>
      </c>
      <c r="AC30" s="53" t="s">
        <v>495</v>
      </c>
      <c r="AD30" s="53" t="s">
        <v>496</v>
      </c>
      <c r="AE30" s="53"/>
    </row>
    <row r="31" spans="1:31" ht="15" customHeight="1" x14ac:dyDescent="0.35">
      <c r="A31" s="36" t="s">
        <v>44</v>
      </c>
      <c r="C31" s="54" t="s">
        <v>87</v>
      </c>
      <c r="D31" t="s">
        <v>609</v>
      </c>
      <c r="E31" s="41" t="s">
        <v>606</v>
      </c>
      <c r="F31" s="38">
        <v>5911.32</v>
      </c>
      <c r="G31" s="38">
        <v>0</v>
      </c>
      <c r="H31" s="38">
        <v>5911.32</v>
      </c>
      <c r="I31" s="38">
        <v>0</v>
      </c>
      <c r="AA31" s="53" t="s">
        <v>497</v>
      </c>
      <c r="AB31" s="53" t="s">
        <v>476</v>
      </c>
      <c r="AC31" s="53" t="s">
        <v>497</v>
      </c>
      <c r="AD31" s="53" t="s">
        <v>476</v>
      </c>
      <c r="AE31" s="53"/>
    </row>
    <row r="32" spans="1:31" ht="15" customHeight="1" x14ac:dyDescent="0.35">
      <c r="A32" s="36" t="s">
        <v>44</v>
      </c>
      <c r="B32" t="s">
        <v>604</v>
      </c>
      <c r="C32" s="52" t="s">
        <v>72</v>
      </c>
      <c r="D32" t="s">
        <v>609</v>
      </c>
      <c r="E32" s="41" t="s">
        <v>606</v>
      </c>
      <c r="F32" s="38">
        <v>18968.25</v>
      </c>
      <c r="G32" s="38">
        <v>0</v>
      </c>
      <c r="H32" s="38">
        <v>18968.25</v>
      </c>
      <c r="I32" s="38">
        <v>0</v>
      </c>
      <c r="AA32" s="53" t="s">
        <v>186</v>
      </c>
      <c r="AB32" s="53" t="s">
        <v>476</v>
      </c>
      <c r="AC32" s="53" t="s">
        <v>186</v>
      </c>
      <c r="AD32" s="53" t="s">
        <v>476</v>
      </c>
      <c r="AE32" s="53"/>
    </row>
    <row r="33" spans="1:31" ht="15" customHeight="1" x14ac:dyDescent="0.35">
      <c r="A33" s="36" t="s">
        <v>44</v>
      </c>
      <c r="B33" t="s">
        <v>604</v>
      </c>
      <c r="C33" s="52" t="s">
        <v>72</v>
      </c>
      <c r="D33" t="s">
        <v>609</v>
      </c>
      <c r="E33" s="41" t="s">
        <v>606</v>
      </c>
      <c r="F33" s="38">
        <v>9020</v>
      </c>
      <c r="G33" s="38">
        <v>0</v>
      </c>
      <c r="H33" s="38">
        <v>0</v>
      </c>
      <c r="I33" s="38">
        <v>9020</v>
      </c>
      <c r="AA33" s="53" t="s">
        <v>498</v>
      </c>
      <c r="AB33" s="53" t="s">
        <v>476</v>
      </c>
      <c r="AC33" s="53" t="s">
        <v>476</v>
      </c>
      <c r="AD33" s="53" t="s">
        <v>498</v>
      </c>
      <c r="AE33" s="53"/>
    </row>
    <row r="34" spans="1:31" ht="15" customHeight="1" x14ac:dyDescent="0.35">
      <c r="A34" s="36" t="s">
        <v>44</v>
      </c>
      <c r="C34" s="54" t="s">
        <v>87</v>
      </c>
      <c r="D34" t="s">
        <v>609</v>
      </c>
      <c r="E34" s="41" t="s">
        <v>605</v>
      </c>
      <c r="F34" s="38">
        <v>880</v>
      </c>
      <c r="G34" s="38">
        <v>0</v>
      </c>
      <c r="H34" s="38">
        <v>0</v>
      </c>
      <c r="I34" s="38">
        <v>880</v>
      </c>
      <c r="AA34" s="53" t="s">
        <v>499</v>
      </c>
      <c r="AB34" s="53" t="s">
        <v>476</v>
      </c>
      <c r="AC34" s="53" t="s">
        <v>476</v>
      </c>
      <c r="AD34" s="53" t="s">
        <v>499</v>
      </c>
      <c r="AE34" s="53"/>
    </row>
    <row r="35" spans="1:31" ht="15" customHeight="1" x14ac:dyDescent="0.35">
      <c r="A35" s="36" t="s">
        <v>44</v>
      </c>
      <c r="B35" t="s">
        <v>604</v>
      </c>
      <c r="C35" s="52" t="s">
        <v>72</v>
      </c>
      <c r="D35" t="s">
        <v>609</v>
      </c>
      <c r="E35" s="41" t="s">
        <v>605</v>
      </c>
      <c r="F35" s="38">
        <v>25068.42</v>
      </c>
      <c r="G35" s="38">
        <v>0</v>
      </c>
      <c r="H35" s="38">
        <v>25068.42</v>
      </c>
      <c r="I35" s="38">
        <v>0</v>
      </c>
      <c r="AA35" s="53" t="s">
        <v>500</v>
      </c>
      <c r="AB35" s="53" t="s">
        <v>476</v>
      </c>
      <c r="AC35" s="53" t="s">
        <v>500</v>
      </c>
      <c r="AD35" s="53" t="s">
        <v>476</v>
      </c>
      <c r="AE35" s="53"/>
    </row>
    <row r="36" spans="1:31" ht="15" customHeight="1" x14ac:dyDescent="0.35">
      <c r="A36" s="36" t="s">
        <v>44</v>
      </c>
      <c r="B36" t="s">
        <v>604</v>
      </c>
      <c r="C36" s="52" t="s">
        <v>72</v>
      </c>
      <c r="D36" t="s">
        <v>609</v>
      </c>
      <c r="E36" s="41" t="s">
        <v>605</v>
      </c>
      <c r="F36" s="38">
        <v>9646.84</v>
      </c>
      <c r="G36" s="38">
        <v>0</v>
      </c>
      <c r="H36" s="38">
        <v>9646.84</v>
      </c>
      <c r="I36" s="38">
        <v>0</v>
      </c>
      <c r="AA36" s="53" t="s">
        <v>501</v>
      </c>
      <c r="AB36" s="53" t="s">
        <v>476</v>
      </c>
      <c r="AC36" s="53" t="s">
        <v>501</v>
      </c>
      <c r="AD36" s="53" t="s">
        <v>476</v>
      </c>
      <c r="AE36" s="53"/>
    </row>
    <row r="37" spans="1:31" ht="15" customHeight="1" x14ac:dyDescent="0.35">
      <c r="A37" s="36" t="s">
        <v>44</v>
      </c>
      <c r="C37" s="54" t="s">
        <v>87</v>
      </c>
      <c r="D37" t="s">
        <v>609</v>
      </c>
      <c r="E37" s="41" t="s">
        <v>606</v>
      </c>
      <c r="F37" s="38">
        <v>16190.279999999901</v>
      </c>
      <c r="G37" s="38">
        <v>0</v>
      </c>
      <c r="H37" s="38">
        <v>16190.279999999901</v>
      </c>
      <c r="I37" s="38">
        <v>0</v>
      </c>
      <c r="AA37" s="53" t="s">
        <v>502</v>
      </c>
      <c r="AB37" s="53" t="s">
        <v>476</v>
      </c>
      <c r="AC37" s="53" t="s">
        <v>502</v>
      </c>
      <c r="AD37" s="53" t="s">
        <v>476</v>
      </c>
      <c r="AE37" s="53"/>
    </row>
    <row r="38" spans="1:31" ht="15" customHeight="1" x14ac:dyDescent="0.35">
      <c r="A38" s="36" t="s">
        <v>44</v>
      </c>
      <c r="B38" t="s">
        <v>604</v>
      </c>
      <c r="C38" s="52" t="s">
        <v>72</v>
      </c>
      <c r="D38" t="s">
        <v>609</v>
      </c>
      <c r="E38" s="41" t="s">
        <v>606</v>
      </c>
      <c r="F38" s="38">
        <v>16515.22</v>
      </c>
      <c r="G38" s="38">
        <v>0</v>
      </c>
      <c r="H38" s="38">
        <v>16515.22</v>
      </c>
      <c r="I38" s="38">
        <v>0</v>
      </c>
      <c r="AA38" s="53" t="s">
        <v>210</v>
      </c>
      <c r="AB38" s="53" t="s">
        <v>476</v>
      </c>
      <c r="AC38" s="53" t="s">
        <v>210</v>
      </c>
      <c r="AD38" s="53" t="s">
        <v>476</v>
      </c>
      <c r="AE38" s="53"/>
    </row>
    <row r="39" spans="1:31" ht="15" customHeight="1" x14ac:dyDescent="0.35">
      <c r="A39" s="36" t="s">
        <v>44</v>
      </c>
      <c r="B39" t="s">
        <v>604</v>
      </c>
      <c r="C39" s="52" t="s">
        <v>72</v>
      </c>
      <c r="D39" t="s">
        <v>609</v>
      </c>
      <c r="E39" s="41" t="s">
        <v>606</v>
      </c>
      <c r="F39" s="38">
        <v>2274.59</v>
      </c>
      <c r="G39" s="38">
        <v>0</v>
      </c>
      <c r="H39" s="38">
        <v>2274.59</v>
      </c>
      <c r="I39" s="38">
        <v>0</v>
      </c>
      <c r="AA39" s="53" t="s">
        <v>503</v>
      </c>
      <c r="AB39" s="53" t="s">
        <v>476</v>
      </c>
      <c r="AC39" s="53" t="s">
        <v>503</v>
      </c>
      <c r="AD39" s="53" t="s">
        <v>476</v>
      </c>
      <c r="AE39" s="53"/>
    </row>
    <row r="40" spans="1:31" ht="15" customHeight="1" x14ac:dyDescent="0.35">
      <c r="A40" s="36" t="s">
        <v>44</v>
      </c>
      <c r="C40" s="54" t="s">
        <v>87</v>
      </c>
      <c r="D40" t="s">
        <v>609</v>
      </c>
      <c r="E40" s="41" t="s">
        <v>605</v>
      </c>
      <c r="F40" s="38">
        <v>2147.65</v>
      </c>
      <c r="G40" s="38">
        <v>0</v>
      </c>
      <c r="H40" s="38">
        <v>2147.65</v>
      </c>
      <c r="I40" s="38">
        <v>0</v>
      </c>
      <c r="AA40" s="53" t="s">
        <v>504</v>
      </c>
      <c r="AB40" s="53" t="s">
        <v>476</v>
      </c>
      <c r="AC40" s="53" t="s">
        <v>504</v>
      </c>
      <c r="AD40" s="53" t="s">
        <v>476</v>
      </c>
      <c r="AE40" s="53"/>
    </row>
    <row r="41" spans="1:31" ht="15" customHeight="1" x14ac:dyDescent="0.35">
      <c r="A41" s="36" t="s">
        <v>44</v>
      </c>
      <c r="B41" t="s">
        <v>604</v>
      </c>
      <c r="C41" s="52" t="s">
        <v>72</v>
      </c>
      <c r="D41" t="s">
        <v>609</v>
      </c>
      <c r="E41" s="41" t="s">
        <v>605</v>
      </c>
      <c r="F41" s="38">
        <v>13370.84</v>
      </c>
      <c r="G41" s="38">
        <v>1100</v>
      </c>
      <c r="H41" s="38">
        <v>12270.84</v>
      </c>
      <c r="I41" s="38">
        <v>0</v>
      </c>
      <c r="AA41" s="53" t="s">
        <v>505</v>
      </c>
      <c r="AB41" s="53" t="s">
        <v>490</v>
      </c>
      <c r="AC41" s="53" t="s">
        <v>506</v>
      </c>
      <c r="AD41" s="53" t="s">
        <v>476</v>
      </c>
      <c r="AE41" s="53"/>
    </row>
    <row r="42" spans="1:31" ht="15" customHeight="1" x14ac:dyDescent="0.35">
      <c r="A42" s="36" t="s">
        <v>44</v>
      </c>
      <c r="C42" s="54" t="s">
        <v>87</v>
      </c>
      <c r="D42" t="s">
        <v>609</v>
      </c>
      <c r="E42" s="41" t="s">
        <v>605</v>
      </c>
      <c r="F42" s="38">
        <v>0</v>
      </c>
      <c r="G42" s="38">
        <v>0</v>
      </c>
      <c r="H42" s="38">
        <v>0</v>
      </c>
      <c r="I42" s="38">
        <v>0</v>
      </c>
      <c r="AA42" s="53" t="s">
        <v>192</v>
      </c>
      <c r="AB42" s="53" t="s">
        <v>192</v>
      </c>
      <c r="AC42" s="53" t="s">
        <v>192</v>
      </c>
      <c r="AD42" s="53" t="s">
        <v>192</v>
      </c>
      <c r="AE42" s="53"/>
    </row>
    <row r="43" spans="1:31" ht="15" customHeight="1" x14ac:dyDescent="0.35">
      <c r="A43" s="36" t="s">
        <v>44</v>
      </c>
      <c r="B43" t="s">
        <v>604</v>
      </c>
      <c r="C43" s="52" t="s">
        <v>72</v>
      </c>
      <c r="D43" t="s">
        <v>609</v>
      </c>
      <c r="E43" s="41" t="s">
        <v>606</v>
      </c>
      <c r="F43" s="38">
        <v>20955.46</v>
      </c>
      <c r="G43" s="38">
        <v>0</v>
      </c>
      <c r="H43" s="38">
        <v>20955.46</v>
      </c>
      <c r="I43" s="38">
        <v>0</v>
      </c>
      <c r="AA43" s="53" t="s">
        <v>507</v>
      </c>
      <c r="AB43" s="53" t="s">
        <v>476</v>
      </c>
      <c r="AC43" s="53" t="s">
        <v>507</v>
      </c>
      <c r="AD43" s="53" t="s">
        <v>476</v>
      </c>
      <c r="AE43" s="53"/>
    </row>
    <row r="44" spans="1:31" ht="15" customHeight="1" x14ac:dyDescent="0.35">
      <c r="A44" s="36" t="s">
        <v>44</v>
      </c>
      <c r="C44" s="54" t="s">
        <v>87</v>
      </c>
      <c r="D44" t="s">
        <v>609</v>
      </c>
      <c r="E44" s="41" t="s">
        <v>606</v>
      </c>
      <c r="F44" s="38">
        <v>3581.91</v>
      </c>
      <c r="G44" s="38">
        <v>0</v>
      </c>
      <c r="H44" s="38">
        <v>3581.91</v>
      </c>
      <c r="I44" s="38">
        <v>0</v>
      </c>
      <c r="AA44" s="53" t="s">
        <v>508</v>
      </c>
      <c r="AB44" s="53" t="s">
        <v>476</v>
      </c>
      <c r="AC44" s="53" t="s">
        <v>508</v>
      </c>
      <c r="AD44" s="53" t="s">
        <v>476</v>
      </c>
      <c r="AE44" s="53"/>
    </row>
    <row r="45" spans="1:31" ht="15" customHeight="1" x14ac:dyDescent="0.35">
      <c r="A45" s="36" t="s">
        <v>44</v>
      </c>
      <c r="B45" t="s">
        <v>604</v>
      </c>
      <c r="C45" s="52" t="s">
        <v>72</v>
      </c>
      <c r="D45" t="s">
        <v>609</v>
      </c>
      <c r="E45" s="41" t="s">
        <v>606</v>
      </c>
      <c r="F45" s="38">
        <v>14360.07</v>
      </c>
      <c r="G45" s="38">
        <v>1100</v>
      </c>
      <c r="H45" s="38">
        <v>13260.07</v>
      </c>
      <c r="I45" s="38">
        <v>0</v>
      </c>
      <c r="AA45" s="53" t="s">
        <v>509</v>
      </c>
      <c r="AB45" s="53" t="s">
        <v>490</v>
      </c>
      <c r="AC45" s="53" t="s">
        <v>510</v>
      </c>
      <c r="AD45" s="53" t="s">
        <v>476</v>
      </c>
      <c r="AE45" s="53"/>
    </row>
    <row r="46" spans="1:31" ht="15" customHeight="1" x14ac:dyDescent="0.35">
      <c r="A46" s="36" t="s">
        <v>44</v>
      </c>
      <c r="C46" s="54" t="s">
        <v>87</v>
      </c>
      <c r="D46" t="s">
        <v>609</v>
      </c>
      <c r="E46" s="41" t="s">
        <v>605</v>
      </c>
      <c r="F46" s="38">
        <v>5525.93</v>
      </c>
      <c r="G46" s="38">
        <v>1100</v>
      </c>
      <c r="H46" s="38">
        <v>4425.93</v>
      </c>
      <c r="I46" s="38">
        <v>0</v>
      </c>
      <c r="AA46" s="53" t="s">
        <v>511</v>
      </c>
      <c r="AB46" s="53" t="s">
        <v>490</v>
      </c>
      <c r="AC46" s="53" t="s">
        <v>512</v>
      </c>
      <c r="AD46" s="53" t="s">
        <v>476</v>
      </c>
      <c r="AE46" s="53"/>
    </row>
    <row r="47" spans="1:31" ht="15" customHeight="1" x14ac:dyDescent="0.35">
      <c r="A47" s="36" t="s">
        <v>44</v>
      </c>
      <c r="B47" t="s">
        <v>604</v>
      </c>
      <c r="C47" s="52" t="s">
        <v>72</v>
      </c>
      <c r="D47" t="s">
        <v>609</v>
      </c>
      <c r="E47" s="41" t="s">
        <v>605</v>
      </c>
      <c r="F47" s="38">
        <v>7609.43</v>
      </c>
      <c r="G47" s="38">
        <v>0</v>
      </c>
      <c r="H47" s="38">
        <v>7609.43</v>
      </c>
      <c r="I47" s="38">
        <v>0</v>
      </c>
      <c r="AA47" s="53" t="s">
        <v>513</v>
      </c>
      <c r="AB47" s="53" t="s">
        <v>476</v>
      </c>
      <c r="AC47" s="53" t="s">
        <v>513</v>
      </c>
      <c r="AD47" s="53" t="s">
        <v>476</v>
      </c>
      <c r="AE47" s="53"/>
    </row>
    <row r="48" spans="1:31" ht="15" customHeight="1" x14ac:dyDescent="0.35">
      <c r="A48" s="36" t="s">
        <v>44</v>
      </c>
      <c r="C48" s="54" t="s">
        <v>87</v>
      </c>
      <c r="D48" t="s">
        <v>609</v>
      </c>
      <c r="E48" s="41" t="s">
        <v>605</v>
      </c>
      <c r="F48" s="38">
        <v>13002.119999999901</v>
      </c>
      <c r="G48" s="38">
        <v>439.5</v>
      </c>
      <c r="H48" s="38">
        <v>12562.619999999901</v>
      </c>
      <c r="I48" s="38">
        <v>0</v>
      </c>
      <c r="AA48" s="53" t="s">
        <v>514</v>
      </c>
      <c r="AB48" s="53" t="s">
        <v>515</v>
      </c>
      <c r="AC48" s="53" t="s">
        <v>516</v>
      </c>
      <c r="AD48" s="53" t="s">
        <v>476</v>
      </c>
      <c r="AE48" s="53"/>
    </row>
    <row r="49" spans="1:31" ht="15" customHeight="1" x14ac:dyDescent="0.35">
      <c r="A49" s="36" t="s">
        <v>44</v>
      </c>
      <c r="B49" t="s">
        <v>604</v>
      </c>
      <c r="C49" s="52" t="s">
        <v>72</v>
      </c>
      <c r="D49" t="s">
        <v>609</v>
      </c>
      <c r="E49" s="41" t="s">
        <v>606</v>
      </c>
      <c r="F49" s="38">
        <v>13002.119999999901</v>
      </c>
      <c r="G49" s="38">
        <v>439.5</v>
      </c>
      <c r="H49" s="38">
        <v>12562.619999999901</v>
      </c>
      <c r="I49" s="38">
        <v>0</v>
      </c>
      <c r="AA49" s="53" t="s">
        <v>514</v>
      </c>
      <c r="AB49" s="53" t="s">
        <v>515</v>
      </c>
      <c r="AC49" s="53" t="s">
        <v>516</v>
      </c>
      <c r="AD49" s="53" t="s">
        <v>476</v>
      </c>
      <c r="AE49" s="53"/>
    </row>
    <row r="50" spans="1:31" ht="15" customHeight="1" x14ac:dyDescent="0.35">
      <c r="A50" s="36" t="s">
        <v>44</v>
      </c>
      <c r="C50" s="54" t="s">
        <v>87</v>
      </c>
      <c r="D50" t="s">
        <v>609</v>
      </c>
      <c r="E50" s="41" t="s">
        <v>606</v>
      </c>
      <c r="F50" s="38">
        <v>7609.43</v>
      </c>
      <c r="G50" s="38">
        <v>0</v>
      </c>
      <c r="H50" s="38">
        <v>7609.43</v>
      </c>
      <c r="I50" s="38">
        <v>0</v>
      </c>
      <c r="AA50" s="53" t="s">
        <v>513</v>
      </c>
      <c r="AB50" s="53" t="s">
        <v>476</v>
      </c>
      <c r="AC50" s="53" t="s">
        <v>513</v>
      </c>
      <c r="AD50" s="53" t="s">
        <v>476</v>
      </c>
      <c r="AE50" s="53"/>
    </row>
    <row r="51" spans="1:31" ht="15" customHeight="1" x14ac:dyDescent="0.35">
      <c r="A51" s="36" t="s">
        <v>44</v>
      </c>
      <c r="B51" t="s">
        <v>604</v>
      </c>
      <c r="C51" s="52" t="s">
        <v>72</v>
      </c>
      <c r="D51" t="s">
        <v>609</v>
      </c>
      <c r="E51" s="41" t="s">
        <v>606</v>
      </c>
      <c r="F51" s="38">
        <v>2304.64</v>
      </c>
      <c r="G51" s="38">
        <v>0</v>
      </c>
      <c r="H51" s="38">
        <v>2304.64</v>
      </c>
      <c r="I51" s="38">
        <v>0</v>
      </c>
      <c r="AA51" s="53" t="s">
        <v>517</v>
      </c>
      <c r="AB51" s="53" t="s">
        <v>476</v>
      </c>
      <c r="AC51" s="53" t="s">
        <v>517</v>
      </c>
      <c r="AD51" s="53" t="s">
        <v>476</v>
      </c>
      <c r="AE51" s="53"/>
    </row>
    <row r="52" spans="1:31" ht="15" customHeight="1" x14ac:dyDescent="0.35">
      <c r="A52" s="36" t="s">
        <v>44</v>
      </c>
      <c r="C52" s="54" t="s">
        <v>87</v>
      </c>
      <c r="D52" t="s">
        <v>609</v>
      </c>
      <c r="E52" s="41" t="s">
        <v>605</v>
      </c>
      <c r="F52" s="38">
        <v>4328.13</v>
      </c>
      <c r="G52" s="38">
        <v>0</v>
      </c>
      <c r="H52" s="38">
        <v>4328.13</v>
      </c>
      <c r="I52" s="38">
        <v>0</v>
      </c>
      <c r="AA52" s="53" t="s">
        <v>518</v>
      </c>
      <c r="AB52" s="53" t="s">
        <v>476</v>
      </c>
      <c r="AC52" s="53" t="s">
        <v>518</v>
      </c>
      <c r="AD52" s="53" t="s">
        <v>476</v>
      </c>
      <c r="AE52" s="53"/>
    </row>
    <row r="53" spans="1:31" ht="15" customHeight="1" x14ac:dyDescent="0.35">
      <c r="A53" s="36" t="s">
        <v>44</v>
      </c>
      <c r="B53" t="s">
        <v>604</v>
      </c>
      <c r="C53" s="52" t="s">
        <v>72</v>
      </c>
      <c r="D53" t="s">
        <v>609</v>
      </c>
      <c r="E53" s="41" t="s">
        <v>605</v>
      </c>
      <c r="F53" s="38">
        <v>6320.66</v>
      </c>
      <c r="G53" s="38">
        <v>0</v>
      </c>
      <c r="H53" s="38">
        <v>6320.66</v>
      </c>
      <c r="I53" s="38">
        <v>0</v>
      </c>
      <c r="AA53" s="53" t="s">
        <v>519</v>
      </c>
      <c r="AB53" s="53" t="s">
        <v>476</v>
      </c>
      <c r="AC53" s="53" t="s">
        <v>519</v>
      </c>
      <c r="AD53" s="53" t="s">
        <v>476</v>
      </c>
      <c r="AE53" s="53"/>
    </row>
    <row r="54" spans="1:31" ht="15" customHeight="1" x14ac:dyDescent="0.35">
      <c r="A54" s="36" t="s">
        <v>44</v>
      </c>
      <c r="C54" s="54" t="s">
        <v>87</v>
      </c>
      <c r="D54" t="s">
        <v>609</v>
      </c>
      <c r="E54" s="41" t="s">
        <v>605</v>
      </c>
      <c r="F54" s="38">
        <v>0</v>
      </c>
      <c r="G54" s="38">
        <v>0</v>
      </c>
      <c r="H54" s="38">
        <v>0</v>
      </c>
      <c r="I54" s="38">
        <v>0</v>
      </c>
      <c r="AA54" s="53" t="s">
        <v>192</v>
      </c>
      <c r="AB54" s="53" t="s">
        <v>192</v>
      </c>
      <c r="AC54" s="53" t="s">
        <v>192</v>
      </c>
      <c r="AD54" s="53" t="s">
        <v>192</v>
      </c>
      <c r="AE54" s="53"/>
    </row>
    <row r="55" spans="1:31" ht="15" customHeight="1" x14ac:dyDescent="0.35">
      <c r="A55" s="36" t="s">
        <v>44</v>
      </c>
      <c r="B55" t="s">
        <v>604</v>
      </c>
      <c r="C55" s="52" t="s">
        <v>72</v>
      </c>
      <c r="D55" t="s">
        <v>609</v>
      </c>
      <c r="E55" s="41" t="s">
        <v>606</v>
      </c>
      <c r="F55" s="38">
        <v>52403.6</v>
      </c>
      <c r="G55" s="38">
        <v>0</v>
      </c>
      <c r="H55" s="38">
        <v>10738.1</v>
      </c>
      <c r="I55" s="38">
        <v>41665.5</v>
      </c>
      <c r="AA55" s="53" t="s">
        <v>266</v>
      </c>
      <c r="AB55" s="53" t="s">
        <v>476</v>
      </c>
      <c r="AC55" s="53" t="s">
        <v>520</v>
      </c>
      <c r="AD55" s="53" t="s">
        <v>521</v>
      </c>
      <c r="AE55" s="53"/>
    </row>
    <row r="56" spans="1:31" ht="15" customHeight="1" x14ac:dyDescent="0.35">
      <c r="A56" s="36" t="s">
        <v>44</v>
      </c>
      <c r="B56" t="s">
        <v>604</v>
      </c>
      <c r="C56" s="52" t="s">
        <v>72</v>
      </c>
      <c r="D56" t="s">
        <v>609</v>
      </c>
      <c r="E56" s="41" t="s">
        <v>606</v>
      </c>
      <c r="F56" s="38">
        <v>3101.16</v>
      </c>
      <c r="G56" s="38">
        <v>0</v>
      </c>
      <c r="H56" s="38">
        <v>3101.16</v>
      </c>
      <c r="I56" s="38">
        <v>0</v>
      </c>
      <c r="AA56" s="53" t="s">
        <v>522</v>
      </c>
      <c r="AB56" s="53" t="s">
        <v>476</v>
      </c>
      <c r="AC56" s="53" t="s">
        <v>522</v>
      </c>
      <c r="AD56" s="53" t="s">
        <v>476</v>
      </c>
      <c r="AE56" s="53"/>
    </row>
    <row r="57" spans="1:31" ht="15" customHeight="1" x14ac:dyDescent="0.35">
      <c r="A57" s="36" t="s">
        <v>44</v>
      </c>
      <c r="B57" t="s">
        <v>604</v>
      </c>
      <c r="C57" s="52" t="s">
        <v>72</v>
      </c>
      <c r="D57" t="s">
        <v>609</v>
      </c>
      <c r="E57" s="41" t="s">
        <v>606</v>
      </c>
      <c r="F57" s="38">
        <v>0</v>
      </c>
      <c r="G57" s="38">
        <v>0</v>
      </c>
      <c r="H57" s="38">
        <v>0</v>
      </c>
      <c r="I57" s="38">
        <v>0</v>
      </c>
      <c r="AA57" s="53" t="s">
        <v>192</v>
      </c>
      <c r="AB57" s="53" t="s">
        <v>192</v>
      </c>
      <c r="AC57" s="53" t="s">
        <v>192</v>
      </c>
      <c r="AD57" s="53" t="s">
        <v>192</v>
      </c>
      <c r="AE57" s="53"/>
    </row>
    <row r="58" spans="1:31" ht="15" customHeight="1" x14ac:dyDescent="0.35">
      <c r="A58" s="36" t="s">
        <v>44</v>
      </c>
      <c r="C58" s="54" t="s">
        <v>87</v>
      </c>
      <c r="D58" t="s">
        <v>609</v>
      </c>
      <c r="E58" s="41" t="s">
        <v>605</v>
      </c>
      <c r="F58" s="38">
        <v>0</v>
      </c>
      <c r="G58" s="38">
        <v>0</v>
      </c>
      <c r="H58" s="38">
        <v>0</v>
      </c>
      <c r="I58" s="38">
        <v>0</v>
      </c>
      <c r="AA58" s="53" t="s">
        <v>192</v>
      </c>
      <c r="AB58" s="53" t="s">
        <v>192</v>
      </c>
      <c r="AC58" s="53" t="s">
        <v>192</v>
      </c>
      <c r="AD58" s="53" t="s">
        <v>192</v>
      </c>
      <c r="AE58" s="53"/>
    </row>
    <row r="59" spans="1:31" ht="15" customHeight="1" x14ac:dyDescent="0.35">
      <c r="A59" s="36" t="s">
        <v>44</v>
      </c>
      <c r="C59" s="55" t="s">
        <v>277</v>
      </c>
      <c r="D59" t="s">
        <v>609</v>
      </c>
      <c r="E59" s="41" t="s">
        <v>605</v>
      </c>
      <c r="F59" s="38">
        <v>26821.279999999999</v>
      </c>
      <c r="G59" s="38">
        <v>0</v>
      </c>
      <c r="H59" s="38">
        <v>26821.279999999999</v>
      </c>
      <c r="I59" s="38">
        <v>0</v>
      </c>
      <c r="AA59" s="53" t="s">
        <v>523</v>
      </c>
      <c r="AB59" s="53" t="s">
        <v>476</v>
      </c>
      <c r="AC59" s="53" t="s">
        <v>523</v>
      </c>
      <c r="AD59" s="53" t="s">
        <v>476</v>
      </c>
      <c r="AE59" s="53"/>
    </row>
    <row r="60" spans="1:31" ht="15" customHeight="1" x14ac:dyDescent="0.35">
      <c r="A60" s="36" t="s">
        <v>44</v>
      </c>
      <c r="B60" t="s">
        <v>604</v>
      </c>
      <c r="C60" s="52" t="s">
        <v>72</v>
      </c>
      <c r="D60" t="s">
        <v>609</v>
      </c>
      <c r="E60" s="41" t="s">
        <v>605</v>
      </c>
      <c r="F60" s="38">
        <v>16224.46</v>
      </c>
      <c r="G60" s="38">
        <v>0</v>
      </c>
      <c r="H60" s="38">
        <v>16224.46</v>
      </c>
      <c r="I60" s="38">
        <v>0</v>
      </c>
      <c r="AA60" s="53" t="s">
        <v>524</v>
      </c>
      <c r="AB60" s="53" t="s">
        <v>476</v>
      </c>
      <c r="AC60" s="53" t="s">
        <v>524</v>
      </c>
      <c r="AD60" s="53" t="s">
        <v>476</v>
      </c>
      <c r="AE60" s="53"/>
    </row>
    <row r="61" spans="1:31" ht="15" customHeight="1" x14ac:dyDescent="0.35">
      <c r="A61" s="36" t="s">
        <v>44</v>
      </c>
      <c r="B61" t="s">
        <v>604</v>
      </c>
      <c r="C61" s="52" t="s">
        <v>72</v>
      </c>
      <c r="D61" t="s">
        <v>609</v>
      </c>
      <c r="E61" s="41" t="s">
        <v>606</v>
      </c>
      <c r="F61" s="38">
        <v>7988.08</v>
      </c>
      <c r="G61" s="38">
        <v>0</v>
      </c>
      <c r="H61" s="38">
        <v>7988.08</v>
      </c>
      <c r="I61" s="38">
        <v>0</v>
      </c>
      <c r="AA61" s="53" t="s">
        <v>525</v>
      </c>
      <c r="AB61" s="53" t="s">
        <v>476</v>
      </c>
      <c r="AC61" s="53" t="s">
        <v>525</v>
      </c>
      <c r="AD61" s="53" t="s">
        <v>476</v>
      </c>
      <c r="AE61" s="53"/>
    </row>
    <row r="62" spans="1:31" ht="15" customHeight="1" x14ac:dyDescent="0.35">
      <c r="A62" s="36" t="s">
        <v>44</v>
      </c>
      <c r="B62" t="s">
        <v>604</v>
      </c>
      <c r="C62" s="52" t="s">
        <v>72</v>
      </c>
      <c r="D62" t="s">
        <v>609</v>
      </c>
      <c r="E62" s="41" t="s">
        <v>606</v>
      </c>
      <c r="F62" s="38">
        <v>11362.199999999901</v>
      </c>
      <c r="G62" s="38">
        <v>3630</v>
      </c>
      <c r="H62" s="38">
        <v>7732.2</v>
      </c>
      <c r="I62" s="38">
        <v>0</v>
      </c>
      <c r="AA62" s="53" t="s">
        <v>526</v>
      </c>
      <c r="AB62" s="53" t="s">
        <v>527</v>
      </c>
      <c r="AC62" s="53" t="s">
        <v>528</v>
      </c>
      <c r="AD62" s="53" t="s">
        <v>476</v>
      </c>
      <c r="AE62" s="53"/>
    </row>
    <row r="63" spans="1:31" ht="15" customHeight="1" x14ac:dyDescent="0.35">
      <c r="A63" s="36" t="s">
        <v>44</v>
      </c>
      <c r="C63" s="54" t="s">
        <v>87</v>
      </c>
      <c r="D63" t="s">
        <v>609</v>
      </c>
      <c r="E63" s="41" t="s">
        <v>606</v>
      </c>
      <c r="F63" s="38">
        <v>0</v>
      </c>
      <c r="G63" s="38">
        <v>0</v>
      </c>
      <c r="H63" s="38">
        <v>0</v>
      </c>
      <c r="I63" s="38">
        <v>0</v>
      </c>
      <c r="AA63" s="53" t="s">
        <v>192</v>
      </c>
      <c r="AB63" s="53" t="s">
        <v>192</v>
      </c>
      <c r="AC63" s="53" t="s">
        <v>192</v>
      </c>
      <c r="AD63" s="53" t="s">
        <v>192</v>
      </c>
      <c r="AE63" s="53"/>
    </row>
    <row r="64" spans="1:31" ht="15" customHeight="1" x14ac:dyDescent="0.35">
      <c r="A64" s="36" t="s">
        <v>44</v>
      </c>
      <c r="B64" t="s">
        <v>604</v>
      </c>
      <c r="C64" s="52" t="s">
        <v>72</v>
      </c>
      <c r="D64" t="s">
        <v>609</v>
      </c>
      <c r="E64" s="41" t="s">
        <v>605</v>
      </c>
      <c r="F64" s="38">
        <v>13751.43</v>
      </c>
      <c r="G64" s="38">
        <v>0</v>
      </c>
      <c r="H64" s="38">
        <v>13751.43</v>
      </c>
      <c r="I64" s="38">
        <v>0</v>
      </c>
      <c r="AA64" s="53" t="s">
        <v>529</v>
      </c>
      <c r="AB64" s="53" t="s">
        <v>476</v>
      </c>
      <c r="AC64" s="53" t="s">
        <v>529</v>
      </c>
      <c r="AD64" s="53" t="s">
        <v>476</v>
      </c>
      <c r="AE64" s="53"/>
    </row>
    <row r="65" spans="1:31" ht="15" customHeight="1" x14ac:dyDescent="0.35">
      <c r="A65" s="36" t="s">
        <v>44</v>
      </c>
      <c r="B65" t="s">
        <v>604</v>
      </c>
      <c r="C65" s="52" t="s">
        <v>72</v>
      </c>
      <c r="D65" t="s">
        <v>609</v>
      </c>
      <c r="E65" s="41" t="s">
        <v>605</v>
      </c>
      <c r="F65" s="38">
        <v>11333.55</v>
      </c>
      <c r="G65" s="38">
        <v>0</v>
      </c>
      <c r="H65" s="38">
        <v>11333.55</v>
      </c>
      <c r="I65" s="38">
        <v>0</v>
      </c>
      <c r="AA65" s="53" t="s">
        <v>530</v>
      </c>
      <c r="AB65" s="53" t="s">
        <v>476</v>
      </c>
      <c r="AC65" s="53" t="s">
        <v>530</v>
      </c>
      <c r="AD65" s="53" t="s">
        <v>476</v>
      </c>
      <c r="AE65" s="53"/>
    </row>
    <row r="66" spans="1:31" ht="15" customHeight="1" x14ac:dyDescent="0.35">
      <c r="A66" s="36" t="s">
        <v>44</v>
      </c>
      <c r="C66" s="54" t="s">
        <v>87</v>
      </c>
      <c r="D66" t="s">
        <v>609</v>
      </c>
      <c r="E66" s="41" t="s">
        <v>605</v>
      </c>
      <c r="F66" s="38">
        <v>11333.42</v>
      </c>
      <c r="G66" s="38">
        <v>0</v>
      </c>
      <c r="H66" s="38">
        <v>11333.42</v>
      </c>
      <c r="I66" s="38">
        <v>0</v>
      </c>
      <c r="AA66" s="53" t="s">
        <v>531</v>
      </c>
      <c r="AB66" s="53" t="s">
        <v>476</v>
      </c>
      <c r="AC66" s="53" t="s">
        <v>531</v>
      </c>
      <c r="AD66" s="53" t="s">
        <v>476</v>
      </c>
      <c r="AE66" s="53"/>
    </row>
    <row r="67" spans="1:31" ht="15" customHeight="1" x14ac:dyDescent="0.35">
      <c r="A67" s="36" t="s">
        <v>44</v>
      </c>
      <c r="B67" t="s">
        <v>604</v>
      </c>
      <c r="C67" s="52" t="s">
        <v>72</v>
      </c>
      <c r="D67" t="s">
        <v>609</v>
      </c>
      <c r="E67" s="41" t="s">
        <v>606</v>
      </c>
      <c r="F67" s="38">
        <v>4476.51</v>
      </c>
      <c r="G67" s="38">
        <v>0</v>
      </c>
      <c r="H67" s="38">
        <v>4476.51</v>
      </c>
      <c r="I67" s="38">
        <v>0</v>
      </c>
      <c r="AA67" s="53" t="s">
        <v>532</v>
      </c>
      <c r="AB67" s="53" t="s">
        <v>476</v>
      </c>
      <c r="AC67" s="53" t="s">
        <v>532</v>
      </c>
      <c r="AD67" s="53" t="s">
        <v>476</v>
      </c>
      <c r="AE67" s="53"/>
    </row>
    <row r="68" spans="1:31" ht="15" customHeight="1" x14ac:dyDescent="0.35">
      <c r="A68" s="36" t="s">
        <v>44</v>
      </c>
      <c r="B68" t="s">
        <v>604</v>
      </c>
      <c r="C68" s="52" t="s">
        <v>72</v>
      </c>
      <c r="D68" t="s">
        <v>609</v>
      </c>
      <c r="E68" s="41" t="s">
        <v>606</v>
      </c>
      <c r="F68" s="38">
        <v>3279.46</v>
      </c>
      <c r="G68" s="38">
        <v>0</v>
      </c>
      <c r="H68" s="38">
        <v>3279.46</v>
      </c>
      <c r="I68" s="38">
        <v>0</v>
      </c>
      <c r="AA68" s="53" t="s">
        <v>533</v>
      </c>
      <c r="AB68" s="53" t="s">
        <v>476</v>
      </c>
      <c r="AC68" s="53" t="s">
        <v>533</v>
      </c>
      <c r="AD68" s="53" t="s">
        <v>476</v>
      </c>
      <c r="AE68" s="53"/>
    </row>
    <row r="69" spans="1:31" ht="15" customHeight="1" x14ac:dyDescent="0.35">
      <c r="A69" s="36" t="s">
        <v>44</v>
      </c>
      <c r="C69" s="54" t="s">
        <v>87</v>
      </c>
      <c r="D69" t="s">
        <v>609</v>
      </c>
      <c r="E69" s="41" t="s">
        <v>606</v>
      </c>
      <c r="F69" s="38">
        <v>3461.09</v>
      </c>
      <c r="G69" s="38">
        <v>0</v>
      </c>
      <c r="H69" s="38">
        <v>3461.09</v>
      </c>
      <c r="I69" s="38">
        <v>0</v>
      </c>
      <c r="AA69" s="53" t="s">
        <v>534</v>
      </c>
      <c r="AB69" s="53" t="s">
        <v>476</v>
      </c>
      <c r="AC69" s="53" t="s">
        <v>534</v>
      </c>
      <c r="AD69" s="53" t="s">
        <v>476</v>
      </c>
      <c r="AE69" s="53"/>
    </row>
    <row r="70" spans="1:31" ht="15" customHeight="1" x14ac:dyDescent="0.35">
      <c r="A70" s="36" t="s">
        <v>44</v>
      </c>
      <c r="B70" t="s">
        <v>604</v>
      </c>
      <c r="C70" s="52" t="s">
        <v>72</v>
      </c>
      <c r="D70" t="s">
        <v>609</v>
      </c>
      <c r="E70" s="41" t="s">
        <v>605</v>
      </c>
      <c r="F70" s="38">
        <v>4819.63</v>
      </c>
      <c r="G70" s="38">
        <v>0</v>
      </c>
      <c r="H70" s="38">
        <v>4819.63</v>
      </c>
      <c r="I70" s="38">
        <v>0</v>
      </c>
      <c r="AA70" s="53" t="s">
        <v>535</v>
      </c>
      <c r="AB70" s="53" t="s">
        <v>476</v>
      </c>
      <c r="AC70" s="53" t="s">
        <v>535</v>
      </c>
      <c r="AD70" s="53" t="s">
        <v>476</v>
      </c>
      <c r="AE70" s="53"/>
    </row>
    <row r="71" spans="1:31" ht="15" customHeight="1" x14ac:dyDescent="0.35">
      <c r="A71" s="36" t="s">
        <v>44</v>
      </c>
      <c r="C71" s="54" t="s">
        <v>87</v>
      </c>
      <c r="D71" t="s">
        <v>609</v>
      </c>
      <c r="E71" s="41" t="s">
        <v>605</v>
      </c>
      <c r="F71" s="38">
        <v>0</v>
      </c>
      <c r="G71" s="38">
        <v>0</v>
      </c>
      <c r="H71" s="38">
        <v>0</v>
      </c>
      <c r="I71" s="38">
        <v>0</v>
      </c>
      <c r="AA71" s="53" t="s">
        <v>192</v>
      </c>
      <c r="AB71" s="53" t="s">
        <v>192</v>
      </c>
      <c r="AC71" s="53" t="s">
        <v>192</v>
      </c>
      <c r="AD71" s="53" t="s">
        <v>192</v>
      </c>
      <c r="AE71" s="53"/>
    </row>
    <row r="72" spans="1:31" ht="15" customHeight="1" x14ac:dyDescent="0.35">
      <c r="A72" s="36" t="s">
        <v>44</v>
      </c>
      <c r="B72" t="s">
        <v>604</v>
      </c>
      <c r="C72" s="52" t="s">
        <v>72</v>
      </c>
      <c r="D72" t="s">
        <v>609</v>
      </c>
      <c r="E72" s="41" t="s">
        <v>605</v>
      </c>
      <c r="F72" s="38">
        <v>3895.87</v>
      </c>
      <c r="G72" s="38">
        <v>0</v>
      </c>
      <c r="H72" s="38">
        <v>3895.87</v>
      </c>
      <c r="I72" s="38">
        <v>0</v>
      </c>
      <c r="AA72" s="53" t="s">
        <v>536</v>
      </c>
      <c r="AB72" s="53" t="s">
        <v>476</v>
      </c>
      <c r="AC72" s="53" t="s">
        <v>536</v>
      </c>
      <c r="AD72" s="53" t="s">
        <v>476</v>
      </c>
      <c r="AE72" s="53"/>
    </row>
    <row r="73" spans="1:31" ht="15" customHeight="1" x14ac:dyDescent="0.35">
      <c r="A73" s="36" t="s">
        <v>44</v>
      </c>
      <c r="B73" t="s">
        <v>604</v>
      </c>
      <c r="C73" s="52" t="s">
        <v>72</v>
      </c>
      <c r="D73" t="s">
        <v>609</v>
      </c>
      <c r="E73" s="41" t="s">
        <v>606</v>
      </c>
      <c r="F73" s="38">
        <v>9163.91</v>
      </c>
      <c r="G73" s="38">
        <v>0</v>
      </c>
      <c r="H73" s="38">
        <v>9163.91</v>
      </c>
      <c r="I73" s="38">
        <v>0</v>
      </c>
      <c r="AA73" s="53" t="s">
        <v>537</v>
      </c>
      <c r="AB73" s="53" t="s">
        <v>476</v>
      </c>
      <c r="AC73" s="53" t="s">
        <v>537</v>
      </c>
      <c r="AD73" s="53" t="s">
        <v>476</v>
      </c>
      <c r="AE73" s="53"/>
    </row>
    <row r="74" spans="1:31" ht="15" customHeight="1" x14ac:dyDescent="0.35">
      <c r="A74" s="36" t="s">
        <v>44</v>
      </c>
      <c r="C74" s="54" t="s">
        <v>87</v>
      </c>
      <c r="D74" t="s">
        <v>609</v>
      </c>
      <c r="E74" s="41" t="s">
        <v>606</v>
      </c>
      <c r="F74" s="38">
        <v>5505.83</v>
      </c>
      <c r="G74" s="38">
        <v>0</v>
      </c>
      <c r="H74" s="38">
        <v>5505.83</v>
      </c>
      <c r="I74" s="38">
        <v>0</v>
      </c>
      <c r="AA74" s="53" t="s">
        <v>538</v>
      </c>
      <c r="AB74" s="53" t="s">
        <v>476</v>
      </c>
      <c r="AC74" s="53" t="s">
        <v>538</v>
      </c>
      <c r="AD74" s="53" t="s">
        <v>476</v>
      </c>
      <c r="AE74" s="53"/>
    </row>
    <row r="75" spans="1:31" ht="15" customHeight="1" x14ac:dyDescent="0.35">
      <c r="A75" s="36" t="s">
        <v>44</v>
      </c>
      <c r="B75" t="s">
        <v>604</v>
      </c>
      <c r="C75" s="52" t="s">
        <v>72</v>
      </c>
      <c r="D75" t="s">
        <v>609</v>
      </c>
      <c r="E75" s="41" t="s">
        <v>606</v>
      </c>
      <c r="F75" s="38">
        <v>12770.98</v>
      </c>
      <c r="G75" s="38">
        <v>0</v>
      </c>
      <c r="H75" s="38">
        <v>12770.98</v>
      </c>
      <c r="I75" s="38">
        <v>0</v>
      </c>
      <c r="AA75" s="53" t="s">
        <v>539</v>
      </c>
      <c r="AB75" s="53" t="s">
        <v>476</v>
      </c>
      <c r="AC75" s="53" t="s">
        <v>539</v>
      </c>
      <c r="AD75" s="53" t="s">
        <v>476</v>
      </c>
      <c r="AE75" s="53"/>
    </row>
    <row r="76" spans="1:31" ht="15" customHeight="1" x14ac:dyDescent="0.35">
      <c r="A76" s="36" t="s">
        <v>44</v>
      </c>
      <c r="C76" s="54" t="s">
        <v>87</v>
      </c>
      <c r="D76" t="s">
        <v>609</v>
      </c>
      <c r="E76" s="41" t="s">
        <v>605</v>
      </c>
      <c r="F76" s="38">
        <v>7865.15</v>
      </c>
      <c r="G76" s="38">
        <v>0</v>
      </c>
      <c r="H76" s="38">
        <v>7865.15</v>
      </c>
      <c r="I76" s="38">
        <v>0</v>
      </c>
      <c r="AA76" s="53" t="s">
        <v>540</v>
      </c>
      <c r="AB76" s="53" t="s">
        <v>476</v>
      </c>
      <c r="AC76" s="53" t="s">
        <v>540</v>
      </c>
      <c r="AD76" s="53" t="s">
        <v>476</v>
      </c>
      <c r="AE76" s="53"/>
    </row>
    <row r="77" spans="1:31" ht="15" customHeight="1" x14ac:dyDescent="0.35">
      <c r="A77" s="36" t="s">
        <v>44</v>
      </c>
      <c r="B77" t="s">
        <v>604</v>
      </c>
      <c r="C77" s="52" t="s">
        <v>72</v>
      </c>
      <c r="D77" t="s">
        <v>609</v>
      </c>
      <c r="E77" s="41" t="s">
        <v>605</v>
      </c>
      <c r="F77" s="38">
        <v>18043.73</v>
      </c>
      <c r="G77" s="38">
        <v>357</v>
      </c>
      <c r="H77" s="38">
        <v>17686.73</v>
      </c>
      <c r="I77" s="38">
        <v>0</v>
      </c>
      <c r="AA77" s="53" t="s">
        <v>541</v>
      </c>
      <c r="AB77" s="53" t="s">
        <v>542</v>
      </c>
      <c r="AC77" s="53" t="s">
        <v>543</v>
      </c>
      <c r="AD77" s="53" t="s">
        <v>476</v>
      </c>
      <c r="AE77" s="53"/>
    </row>
    <row r="78" spans="1:31" ht="15" customHeight="1" x14ac:dyDescent="0.35">
      <c r="A78" s="36" t="s">
        <v>44</v>
      </c>
      <c r="C78" s="54" t="s">
        <v>87</v>
      </c>
      <c r="D78" t="s">
        <v>609</v>
      </c>
      <c r="E78" s="41" t="s">
        <v>605</v>
      </c>
      <c r="F78" s="38">
        <v>14313.55</v>
      </c>
      <c r="G78" s="38">
        <v>234.76</v>
      </c>
      <c r="H78" s="38">
        <v>14078.79</v>
      </c>
      <c r="I78" s="38">
        <v>0</v>
      </c>
      <c r="AA78" s="53" t="s">
        <v>544</v>
      </c>
      <c r="AB78" s="53" t="s">
        <v>545</v>
      </c>
      <c r="AC78" s="53" t="s">
        <v>546</v>
      </c>
      <c r="AD78" s="53" t="s">
        <v>476</v>
      </c>
      <c r="AE78" s="53"/>
    </row>
    <row r="79" spans="1:31" ht="15" customHeight="1" x14ac:dyDescent="0.35">
      <c r="A79" s="36" t="s">
        <v>44</v>
      </c>
      <c r="B79" t="s">
        <v>604</v>
      </c>
      <c r="C79" s="52" t="s">
        <v>72</v>
      </c>
      <c r="D79" t="s">
        <v>609</v>
      </c>
      <c r="E79" s="41" t="s">
        <v>606</v>
      </c>
      <c r="F79" s="38">
        <v>14313.55</v>
      </c>
      <c r="G79" s="38">
        <v>234.76</v>
      </c>
      <c r="H79" s="38">
        <v>14078.79</v>
      </c>
      <c r="I79" s="38">
        <v>0</v>
      </c>
      <c r="AA79" s="53" t="s">
        <v>544</v>
      </c>
      <c r="AB79" s="53" t="s">
        <v>545</v>
      </c>
      <c r="AC79" s="53" t="s">
        <v>546</v>
      </c>
      <c r="AD79" s="53" t="s">
        <v>476</v>
      </c>
      <c r="AE79" s="53"/>
    </row>
    <row r="80" spans="1:31" ht="15" customHeight="1" x14ac:dyDescent="0.35">
      <c r="A80" s="36" t="s">
        <v>44</v>
      </c>
      <c r="C80" s="54" t="s">
        <v>87</v>
      </c>
      <c r="D80" t="s">
        <v>609</v>
      </c>
      <c r="E80" s="41" t="s">
        <v>606</v>
      </c>
      <c r="F80" s="38">
        <v>18043.73</v>
      </c>
      <c r="G80" s="38">
        <v>357</v>
      </c>
      <c r="H80" s="38">
        <v>17686.73</v>
      </c>
      <c r="I80" s="38">
        <v>0</v>
      </c>
      <c r="AA80" s="53" t="s">
        <v>541</v>
      </c>
      <c r="AB80" s="53" t="s">
        <v>542</v>
      </c>
      <c r="AC80" s="53" t="s">
        <v>543</v>
      </c>
      <c r="AD80" s="53" t="s">
        <v>476</v>
      </c>
      <c r="AE80" s="53"/>
    </row>
    <row r="81" spans="1:31" ht="15" customHeight="1" x14ac:dyDescent="0.35">
      <c r="A81" s="36" t="s">
        <v>44</v>
      </c>
      <c r="B81" t="s">
        <v>604</v>
      </c>
      <c r="C81" s="52" t="s">
        <v>72</v>
      </c>
      <c r="D81" t="s">
        <v>609</v>
      </c>
      <c r="E81" s="41" t="s">
        <v>606</v>
      </c>
      <c r="F81" s="38">
        <v>15607.0999999999</v>
      </c>
      <c r="G81" s="38">
        <v>1100</v>
      </c>
      <c r="H81" s="38">
        <v>13077.0999999999</v>
      </c>
      <c r="I81" s="38">
        <v>1430</v>
      </c>
      <c r="AA81" s="53" t="s">
        <v>547</v>
      </c>
      <c r="AB81" s="53" t="s">
        <v>490</v>
      </c>
      <c r="AC81" s="53" t="s">
        <v>548</v>
      </c>
      <c r="AD81" s="53" t="s">
        <v>549</v>
      </c>
      <c r="AE81" s="53"/>
    </row>
    <row r="82" spans="1:31" ht="15" customHeight="1" x14ac:dyDescent="0.35">
      <c r="A82" s="36" t="s">
        <v>44</v>
      </c>
      <c r="C82" s="54" t="s">
        <v>87</v>
      </c>
      <c r="D82" t="s">
        <v>609</v>
      </c>
      <c r="E82" s="41" t="s">
        <v>605</v>
      </c>
      <c r="F82" s="38">
        <v>6605.4</v>
      </c>
      <c r="G82" s="38">
        <v>0</v>
      </c>
      <c r="H82" s="38">
        <v>6605.4</v>
      </c>
      <c r="I82" s="38">
        <v>0</v>
      </c>
      <c r="AA82" s="53" t="s">
        <v>550</v>
      </c>
      <c r="AB82" s="53" t="s">
        <v>476</v>
      </c>
      <c r="AC82" s="53" t="s">
        <v>550</v>
      </c>
      <c r="AD82" s="53" t="s">
        <v>476</v>
      </c>
      <c r="AE82" s="53"/>
    </row>
    <row r="83" spans="1:31" ht="15" customHeight="1" x14ac:dyDescent="0.35">
      <c r="A83" s="36" t="s">
        <v>44</v>
      </c>
      <c r="B83" t="s">
        <v>604</v>
      </c>
      <c r="C83" s="52" t="s">
        <v>72</v>
      </c>
      <c r="D83" t="s">
        <v>609</v>
      </c>
      <c r="E83" s="41" t="s">
        <v>605</v>
      </c>
      <c r="F83" s="38">
        <v>6605.4</v>
      </c>
      <c r="G83" s="38">
        <v>0</v>
      </c>
      <c r="H83" s="38">
        <v>6605.4</v>
      </c>
      <c r="I83" s="38">
        <v>0</v>
      </c>
      <c r="AA83" s="53" t="s">
        <v>550</v>
      </c>
      <c r="AB83" s="53" t="s">
        <v>476</v>
      </c>
      <c r="AC83" s="53" t="s">
        <v>550</v>
      </c>
      <c r="AD83" s="53" t="s">
        <v>476</v>
      </c>
      <c r="AE83" s="53"/>
    </row>
    <row r="84" spans="1:31" ht="15" customHeight="1" x14ac:dyDescent="0.35">
      <c r="A84" s="36" t="s">
        <v>44</v>
      </c>
      <c r="C84" s="54" t="s">
        <v>87</v>
      </c>
      <c r="D84" t="s">
        <v>609</v>
      </c>
      <c r="E84" s="41" t="s">
        <v>605</v>
      </c>
      <c r="F84" s="38">
        <v>15607.0999999999</v>
      </c>
      <c r="G84" s="38">
        <v>1100</v>
      </c>
      <c r="H84" s="38">
        <v>13077.0999999999</v>
      </c>
      <c r="I84" s="38">
        <v>1430</v>
      </c>
      <c r="AA84" s="53" t="s">
        <v>547</v>
      </c>
      <c r="AB84" s="53" t="s">
        <v>490</v>
      </c>
      <c r="AC84" s="53" t="s">
        <v>548</v>
      </c>
      <c r="AD84" s="53" t="s">
        <v>549</v>
      </c>
      <c r="AE84" s="53"/>
    </row>
    <row r="85" spans="1:31" ht="15" customHeight="1" x14ac:dyDescent="0.35">
      <c r="A85" s="36" t="s">
        <v>44</v>
      </c>
      <c r="B85" t="s">
        <v>604</v>
      </c>
      <c r="C85" s="52" t="s">
        <v>72</v>
      </c>
      <c r="D85" t="s">
        <v>609</v>
      </c>
      <c r="E85" s="41" t="s">
        <v>606</v>
      </c>
      <c r="F85" s="38">
        <v>5515.71</v>
      </c>
      <c r="G85" s="38">
        <v>0</v>
      </c>
      <c r="H85" s="38">
        <v>5515.71</v>
      </c>
      <c r="I85" s="38">
        <v>0</v>
      </c>
      <c r="AA85" s="53" t="s">
        <v>551</v>
      </c>
      <c r="AB85" s="53" t="s">
        <v>476</v>
      </c>
      <c r="AC85" s="53" t="s">
        <v>551</v>
      </c>
      <c r="AD85" s="53" t="s">
        <v>476</v>
      </c>
      <c r="AE85" s="53"/>
    </row>
    <row r="86" spans="1:31" ht="15" customHeight="1" x14ac:dyDescent="0.35">
      <c r="A86" s="36" t="s">
        <v>44</v>
      </c>
      <c r="C86" s="54" t="s">
        <v>87</v>
      </c>
      <c r="D86" t="s">
        <v>609</v>
      </c>
      <c r="E86" s="41" t="s">
        <v>606</v>
      </c>
      <c r="F86" s="38">
        <v>0</v>
      </c>
      <c r="G86" s="38">
        <v>0</v>
      </c>
      <c r="H86" s="38">
        <v>0</v>
      </c>
      <c r="I86" s="38">
        <v>0</v>
      </c>
      <c r="AA86" s="53" t="s">
        <v>192</v>
      </c>
      <c r="AB86" s="53" t="s">
        <v>192</v>
      </c>
      <c r="AC86" s="53" t="s">
        <v>192</v>
      </c>
      <c r="AD86" s="53" t="s">
        <v>192</v>
      </c>
      <c r="AE86" s="53"/>
    </row>
    <row r="87" spans="1:31" ht="15" customHeight="1" x14ac:dyDescent="0.35">
      <c r="A87" s="36" t="s">
        <v>44</v>
      </c>
      <c r="B87" t="s">
        <v>604</v>
      </c>
      <c r="C87" s="52" t="s">
        <v>72</v>
      </c>
      <c r="D87" t="s">
        <v>609</v>
      </c>
      <c r="E87" s="41" t="s">
        <v>606</v>
      </c>
      <c r="F87" s="38">
        <v>684.13</v>
      </c>
      <c r="G87" s="38">
        <v>0</v>
      </c>
      <c r="H87" s="38">
        <v>684.13</v>
      </c>
      <c r="I87" s="38">
        <v>0</v>
      </c>
      <c r="AA87" s="53" t="s">
        <v>552</v>
      </c>
      <c r="AB87" s="53" t="s">
        <v>476</v>
      </c>
      <c r="AC87" s="53" t="s">
        <v>552</v>
      </c>
      <c r="AD87" s="53" t="s">
        <v>476</v>
      </c>
      <c r="AE87" s="53"/>
    </row>
    <row r="88" spans="1:31" ht="15" customHeight="1" x14ac:dyDescent="0.35">
      <c r="A88" s="36" t="s">
        <v>44</v>
      </c>
      <c r="C88" s="54" t="s">
        <v>87</v>
      </c>
      <c r="D88" t="s">
        <v>609</v>
      </c>
      <c r="E88" s="41" t="s">
        <v>606</v>
      </c>
      <c r="F88" s="38">
        <v>458.37</v>
      </c>
      <c r="G88" s="38">
        <v>0</v>
      </c>
      <c r="H88" s="38">
        <v>458.37</v>
      </c>
      <c r="I88" s="38">
        <v>0</v>
      </c>
      <c r="AA88" s="53" t="s">
        <v>553</v>
      </c>
      <c r="AB88" s="53" t="s">
        <v>476</v>
      </c>
      <c r="AC88" s="53" t="s">
        <v>553</v>
      </c>
      <c r="AD88" s="53" t="s">
        <v>476</v>
      </c>
      <c r="AE88" s="53"/>
    </row>
    <row r="89" spans="1:31" ht="15" customHeight="1" x14ac:dyDescent="0.35">
      <c r="A89" s="36" t="s">
        <v>44</v>
      </c>
      <c r="C89" s="55" t="s">
        <v>277</v>
      </c>
      <c r="D89" t="s">
        <v>609</v>
      </c>
      <c r="E89" s="41" t="s">
        <v>606</v>
      </c>
      <c r="F89" s="38">
        <v>21248.15</v>
      </c>
      <c r="G89" s="38">
        <v>0</v>
      </c>
      <c r="H89" s="38">
        <v>21248.15</v>
      </c>
      <c r="I89" s="38">
        <v>0</v>
      </c>
      <c r="AA89" s="53" t="s">
        <v>554</v>
      </c>
      <c r="AB89" s="53" t="s">
        <v>476</v>
      </c>
      <c r="AC89" s="53" t="s">
        <v>554</v>
      </c>
      <c r="AD89" s="53" t="s">
        <v>476</v>
      </c>
      <c r="AE89" s="53"/>
    </row>
    <row r="90" spans="1:31" ht="15" customHeight="1" x14ac:dyDescent="0.35">
      <c r="A90" s="36" t="s">
        <v>44</v>
      </c>
      <c r="B90" t="s">
        <v>604</v>
      </c>
      <c r="C90" s="52" t="s">
        <v>72</v>
      </c>
      <c r="D90" t="s">
        <v>609</v>
      </c>
      <c r="E90" s="41" t="s">
        <v>606</v>
      </c>
      <c r="F90" s="38">
        <v>6615.31</v>
      </c>
      <c r="G90" s="38">
        <v>0</v>
      </c>
      <c r="H90" s="38">
        <v>6615.31</v>
      </c>
      <c r="I90" s="38">
        <v>0</v>
      </c>
      <c r="AA90" s="53" t="s">
        <v>555</v>
      </c>
      <c r="AB90" s="53" t="s">
        <v>476</v>
      </c>
      <c r="AC90" s="53" t="s">
        <v>555</v>
      </c>
      <c r="AD90" s="53" t="s">
        <v>476</v>
      </c>
      <c r="AE90" s="53"/>
    </row>
    <row r="91" spans="1:31" ht="15" customHeight="1" x14ac:dyDescent="0.35">
      <c r="A91" s="36" t="s">
        <v>44</v>
      </c>
      <c r="C91" s="54" t="s">
        <v>87</v>
      </c>
      <c r="D91" t="s">
        <v>609</v>
      </c>
      <c r="E91" s="41" t="s">
        <v>606</v>
      </c>
      <c r="F91" s="38">
        <v>5833.2999999999902</v>
      </c>
      <c r="G91" s="38">
        <v>0</v>
      </c>
      <c r="H91" s="38">
        <v>5833.2999999999902</v>
      </c>
      <c r="I91" s="38">
        <v>0</v>
      </c>
      <c r="AA91" s="53" t="s">
        <v>556</v>
      </c>
      <c r="AB91" s="53" t="s">
        <v>476</v>
      </c>
      <c r="AC91" s="53" t="s">
        <v>556</v>
      </c>
      <c r="AD91" s="53" t="s">
        <v>476</v>
      </c>
      <c r="AE91" s="53"/>
    </row>
    <row r="92" spans="1:31" ht="15" customHeight="1" x14ac:dyDescent="0.35">
      <c r="A92" s="36" t="s">
        <v>44</v>
      </c>
      <c r="B92" t="s">
        <v>604</v>
      </c>
      <c r="C92" s="52" t="s">
        <v>72</v>
      </c>
      <c r="D92" t="s">
        <v>609</v>
      </c>
      <c r="E92" s="41" t="s">
        <v>606</v>
      </c>
      <c r="F92" s="38">
        <v>7911.89</v>
      </c>
      <c r="G92" s="38">
        <v>0</v>
      </c>
      <c r="H92" s="38">
        <v>7911.89</v>
      </c>
      <c r="I92" s="38">
        <v>0</v>
      </c>
      <c r="AA92" s="53" t="s">
        <v>557</v>
      </c>
      <c r="AB92" s="53" t="s">
        <v>476</v>
      </c>
      <c r="AC92" s="53" t="s">
        <v>557</v>
      </c>
      <c r="AD92" s="53" t="s">
        <v>476</v>
      </c>
      <c r="AE92" s="53"/>
    </row>
    <row r="93" spans="1:31" ht="15" customHeight="1" x14ac:dyDescent="0.35">
      <c r="A93" s="36" t="s">
        <v>44</v>
      </c>
      <c r="C93" s="54" t="s">
        <v>87</v>
      </c>
      <c r="D93" t="s">
        <v>609</v>
      </c>
      <c r="E93" s="41" t="s">
        <v>606</v>
      </c>
      <c r="F93" s="38">
        <v>0</v>
      </c>
      <c r="G93" s="38">
        <v>0</v>
      </c>
      <c r="H93" s="38">
        <v>0</v>
      </c>
      <c r="I93" s="38">
        <v>0</v>
      </c>
      <c r="AA93" s="53" t="s">
        <v>192</v>
      </c>
      <c r="AB93" s="53" t="s">
        <v>192</v>
      </c>
      <c r="AC93" s="53" t="s">
        <v>192</v>
      </c>
      <c r="AD93" s="53" t="s">
        <v>192</v>
      </c>
      <c r="AE93" s="53"/>
    </row>
    <row r="94" spans="1:31" ht="15" customHeight="1" x14ac:dyDescent="0.35">
      <c r="A94" s="36" t="s">
        <v>44</v>
      </c>
      <c r="B94" t="s">
        <v>604</v>
      </c>
      <c r="C94" s="52" t="s">
        <v>72</v>
      </c>
      <c r="D94" t="s">
        <v>609</v>
      </c>
      <c r="E94" s="41" t="s">
        <v>606</v>
      </c>
      <c r="F94" s="38">
        <v>9496.0400000000009</v>
      </c>
      <c r="G94" s="38">
        <v>6600</v>
      </c>
      <c r="H94" s="38">
        <v>2896.04</v>
      </c>
      <c r="I94" s="38">
        <v>0</v>
      </c>
      <c r="AA94" s="53" t="s">
        <v>558</v>
      </c>
      <c r="AB94" s="53" t="s">
        <v>559</v>
      </c>
      <c r="AC94" s="53" t="s">
        <v>560</v>
      </c>
      <c r="AD94" s="53" t="s">
        <v>476</v>
      </c>
      <c r="AE94" s="53"/>
    </row>
    <row r="95" spans="1:31" ht="15" customHeight="1" x14ac:dyDescent="0.35">
      <c r="A95" s="36" t="s">
        <v>44</v>
      </c>
      <c r="C95" s="54" t="s">
        <v>87</v>
      </c>
      <c r="D95" t="s">
        <v>609</v>
      </c>
      <c r="E95" s="41" t="s">
        <v>606</v>
      </c>
      <c r="F95" s="38">
        <v>456</v>
      </c>
      <c r="G95" s="38">
        <v>0</v>
      </c>
      <c r="H95" s="38">
        <v>0</v>
      </c>
      <c r="I95" s="38">
        <v>456</v>
      </c>
      <c r="AA95" s="53" t="s">
        <v>561</v>
      </c>
      <c r="AB95" s="53" t="s">
        <v>476</v>
      </c>
      <c r="AC95" s="53" t="s">
        <v>476</v>
      </c>
      <c r="AD95" s="53" t="s">
        <v>561</v>
      </c>
      <c r="AE95" s="53"/>
    </row>
    <row r="96" spans="1:31" ht="15" customHeight="1" x14ac:dyDescent="0.35">
      <c r="A96" s="36" t="s">
        <v>44</v>
      </c>
      <c r="B96" t="s">
        <v>604</v>
      </c>
      <c r="C96" s="52" t="s">
        <v>72</v>
      </c>
      <c r="D96" t="s">
        <v>609</v>
      </c>
      <c r="E96" s="41" t="s">
        <v>606</v>
      </c>
      <c r="F96" s="38">
        <v>16699.36</v>
      </c>
      <c r="G96" s="38">
        <v>0</v>
      </c>
      <c r="H96" s="38">
        <v>16699.36</v>
      </c>
      <c r="I96" s="38">
        <v>0</v>
      </c>
      <c r="AA96" s="53" t="s">
        <v>562</v>
      </c>
      <c r="AB96" s="53" t="s">
        <v>476</v>
      </c>
      <c r="AC96" s="53" t="s">
        <v>562</v>
      </c>
      <c r="AD96" s="53" t="s">
        <v>476</v>
      </c>
      <c r="AE96" s="53"/>
    </row>
    <row r="97" spans="1:31" ht="15" customHeight="1" x14ac:dyDescent="0.35">
      <c r="A97" s="36" t="s">
        <v>44</v>
      </c>
      <c r="C97" s="54" t="s">
        <v>87</v>
      </c>
      <c r="D97" t="s">
        <v>609</v>
      </c>
      <c r="E97" s="41" t="s">
        <v>606</v>
      </c>
      <c r="F97" s="38">
        <v>7046.07</v>
      </c>
      <c r="G97" s="38">
        <v>0</v>
      </c>
      <c r="H97" s="38">
        <v>7046.07</v>
      </c>
      <c r="I97" s="38">
        <v>0</v>
      </c>
      <c r="AA97" s="53" t="s">
        <v>563</v>
      </c>
      <c r="AB97" s="53" t="s">
        <v>476</v>
      </c>
      <c r="AC97" s="53" t="s">
        <v>563</v>
      </c>
      <c r="AD97" s="53" t="s">
        <v>476</v>
      </c>
      <c r="AE97" s="53"/>
    </row>
    <row r="98" spans="1:31" ht="15" customHeight="1" x14ac:dyDescent="0.35">
      <c r="A98" s="36" t="s">
        <v>44</v>
      </c>
      <c r="B98" t="s">
        <v>604</v>
      </c>
      <c r="C98" s="52" t="s">
        <v>72</v>
      </c>
      <c r="D98" t="s">
        <v>609</v>
      </c>
      <c r="E98" s="41" t="s">
        <v>606</v>
      </c>
      <c r="F98" s="38">
        <v>5265</v>
      </c>
      <c r="G98" s="38">
        <v>0</v>
      </c>
      <c r="H98" s="38">
        <v>0</v>
      </c>
      <c r="I98" s="38">
        <v>5265</v>
      </c>
      <c r="AA98" s="53" t="s">
        <v>564</v>
      </c>
      <c r="AB98" s="53" t="s">
        <v>476</v>
      </c>
      <c r="AC98" s="53" t="s">
        <v>476</v>
      </c>
      <c r="AD98" s="53" t="s">
        <v>564</v>
      </c>
      <c r="AE98" s="53"/>
    </row>
    <row r="99" spans="1:31" ht="15" customHeight="1" x14ac:dyDescent="0.35">
      <c r="A99" s="36" t="s">
        <v>44</v>
      </c>
      <c r="C99" s="54" t="s">
        <v>87</v>
      </c>
      <c r="D99" t="s">
        <v>609</v>
      </c>
      <c r="E99" s="41" t="s">
        <v>606</v>
      </c>
      <c r="F99" s="38">
        <v>2380.27</v>
      </c>
      <c r="G99" s="38">
        <v>0</v>
      </c>
      <c r="H99" s="38">
        <v>2380.27</v>
      </c>
      <c r="I99" s="38">
        <v>0</v>
      </c>
      <c r="AA99" s="53" t="s">
        <v>565</v>
      </c>
      <c r="AB99" s="53" t="s">
        <v>476</v>
      </c>
      <c r="AC99" s="53" t="s">
        <v>565</v>
      </c>
      <c r="AD99" s="53" t="s">
        <v>476</v>
      </c>
      <c r="AE99" s="53"/>
    </row>
    <row r="100" spans="1:31" ht="15" customHeight="1" x14ac:dyDescent="0.35">
      <c r="A100" s="36" t="s">
        <v>44</v>
      </c>
      <c r="B100" t="s">
        <v>604</v>
      </c>
      <c r="C100" s="52" t="s">
        <v>72</v>
      </c>
      <c r="D100" t="s">
        <v>609</v>
      </c>
      <c r="E100" s="41" t="s">
        <v>606</v>
      </c>
      <c r="F100" s="38">
        <v>9281.01</v>
      </c>
      <c r="G100" s="38">
        <v>0</v>
      </c>
      <c r="H100" s="38">
        <v>9281.01</v>
      </c>
      <c r="I100" s="38">
        <v>0</v>
      </c>
      <c r="AA100" s="53" t="s">
        <v>566</v>
      </c>
      <c r="AB100" s="53" t="s">
        <v>476</v>
      </c>
      <c r="AC100" s="53" t="s">
        <v>566</v>
      </c>
      <c r="AD100" s="53" t="s">
        <v>476</v>
      </c>
      <c r="AE100" s="53"/>
    </row>
    <row r="101" spans="1:31" ht="15" customHeight="1" x14ac:dyDescent="0.35">
      <c r="A101" s="36" t="s">
        <v>44</v>
      </c>
      <c r="C101" s="54" t="s">
        <v>87</v>
      </c>
      <c r="D101" t="s">
        <v>609</v>
      </c>
      <c r="E101" s="41" t="s">
        <v>606</v>
      </c>
      <c r="F101" s="38">
        <v>11071.35</v>
      </c>
      <c r="G101" s="38">
        <v>0</v>
      </c>
      <c r="H101" s="38">
        <v>11071.35</v>
      </c>
      <c r="I101" s="38">
        <v>0</v>
      </c>
      <c r="AA101" s="53" t="s">
        <v>567</v>
      </c>
      <c r="AB101" s="53" t="s">
        <v>476</v>
      </c>
      <c r="AC101" s="53" t="s">
        <v>567</v>
      </c>
      <c r="AD101" s="53" t="s">
        <v>476</v>
      </c>
      <c r="AE101" s="53"/>
    </row>
    <row r="102" spans="1:31" ht="15" customHeight="1" x14ac:dyDescent="0.35">
      <c r="A102" s="36" t="s">
        <v>44</v>
      </c>
      <c r="B102" t="s">
        <v>604</v>
      </c>
      <c r="C102" s="52" t="s">
        <v>72</v>
      </c>
      <c r="D102" t="s">
        <v>609</v>
      </c>
      <c r="E102" s="41" t="s">
        <v>606</v>
      </c>
      <c r="F102" s="38">
        <v>11071.35</v>
      </c>
      <c r="G102" s="38">
        <v>0</v>
      </c>
      <c r="H102" s="38">
        <v>11071.35</v>
      </c>
      <c r="I102" s="38">
        <v>0</v>
      </c>
      <c r="AA102" s="53" t="s">
        <v>567</v>
      </c>
      <c r="AB102" s="53" t="s">
        <v>476</v>
      </c>
      <c r="AC102" s="53" t="s">
        <v>567</v>
      </c>
      <c r="AD102" s="53" t="s">
        <v>476</v>
      </c>
      <c r="AE102" s="53"/>
    </row>
    <row r="103" spans="1:31" ht="15" customHeight="1" x14ac:dyDescent="0.35">
      <c r="A103" s="36" t="s">
        <v>44</v>
      </c>
      <c r="C103" s="54" t="s">
        <v>87</v>
      </c>
      <c r="D103" t="s">
        <v>609</v>
      </c>
      <c r="E103" s="41" t="s">
        <v>606</v>
      </c>
      <c r="F103" s="38">
        <v>9281.01</v>
      </c>
      <c r="G103" s="38">
        <v>0</v>
      </c>
      <c r="H103" s="38">
        <v>9281.01</v>
      </c>
      <c r="I103" s="38">
        <v>0</v>
      </c>
      <c r="AA103" s="53" t="s">
        <v>566</v>
      </c>
      <c r="AB103" s="53" t="s">
        <v>476</v>
      </c>
      <c r="AC103" s="53" t="s">
        <v>566</v>
      </c>
      <c r="AD103" s="53" t="s">
        <v>476</v>
      </c>
      <c r="AE103" s="53"/>
    </row>
    <row r="104" spans="1:31" ht="15" customHeight="1" x14ac:dyDescent="0.35">
      <c r="A104" s="36" t="s">
        <v>44</v>
      </c>
      <c r="B104" t="s">
        <v>604</v>
      </c>
      <c r="C104" s="52" t="s">
        <v>72</v>
      </c>
      <c r="D104" t="s">
        <v>609</v>
      </c>
      <c r="E104" s="41" t="s">
        <v>606</v>
      </c>
      <c r="F104" s="38">
        <v>19053.46</v>
      </c>
      <c r="G104" s="38">
        <v>0</v>
      </c>
      <c r="H104" s="38">
        <v>19053.46</v>
      </c>
      <c r="I104" s="38">
        <v>0</v>
      </c>
      <c r="AA104" s="53" t="s">
        <v>568</v>
      </c>
      <c r="AB104" s="53" t="s">
        <v>476</v>
      </c>
      <c r="AC104" s="53" t="s">
        <v>568</v>
      </c>
      <c r="AD104" s="53" t="s">
        <v>476</v>
      </c>
      <c r="AE104" s="53"/>
    </row>
    <row r="105" spans="1:31" ht="15" customHeight="1" x14ac:dyDescent="0.35">
      <c r="A105" s="36" t="s">
        <v>44</v>
      </c>
      <c r="B105" t="s">
        <v>604</v>
      </c>
      <c r="C105" s="52" t="s">
        <v>72</v>
      </c>
      <c r="D105" t="s">
        <v>609</v>
      </c>
      <c r="E105" s="41" t="s">
        <v>606</v>
      </c>
      <c r="F105" s="38">
        <v>710.43</v>
      </c>
      <c r="G105" s="38">
        <v>261.81</v>
      </c>
      <c r="H105" s="38">
        <v>448.62</v>
      </c>
      <c r="I105" s="38">
        <v>0</v>
      </c>
      <c r="AA105" s="53" t="s">
        <v>569</v>
      </c>
      <c r="AB105" s="53" t="s">
        <v>570</v>
      </c>
      <c r="AC105" s="53" t="s">
        <v>571</v>
      </c>
      <c r="AD105" s="53" t="s">
        <v>476</v>
      </c>
      <c r="AE105" s="53"/>
    </row>
    <row r="106" spans="1:31" ht="15" customHeight="1" x14ac:dyDescent="0.35">
      <c r="A106" s="36" t="s">
        <v>44</v>
      </c>
      <c r="B106" t="s">
        <v>604</v>
      </c>
      <c r="C106" s="52" t="s">
        <v>72</v>
      </c>
      <c r="D106" t="s">
        <v>609</v>
      </c>
      <c r="E106" s="41" t="s">
        <v>606</v>
      </c>
      <c r="F106" s="38">
        <v>18977.830000000002</v>
      </c>
      <c r="G106" s="38">
        <v>0</v>
      </c>
      <c r="H106" s="38">
        <v>18977.830000000002</v>
      </c>
      <c r="I106" s="38">
        <v>0</v>
      </c>
      <c r="AA106" s="53" t="s">
        <v>427</v>
      </c>
      <c r="AB106" s="53" t="s">
        <v>476</v>
      </c>
      <c r="AC106" s="53" t="s">
        <v>427</v>
      </c>
      <c r="AD106" s="53" t="s">
        <v>476</v>
      </c>
      <c r="AE106" s="53"/>
    </row>
    <row r="107" spans="1:31" ht="15" customHeight="1" x14ac:dyDescent="0.35">
      <c r="A107" s="36" t="s">
        <v>44</v>
      </c>
      <c r="B107" t="s">
        <v>604</v>
      </c>
      <c r="C107" s="52" t="s">
        <v>72</v>
      </c>
      <c r="D107" t="s">
        <v>609</v>
      </c>
      <c r="E107" s="41" t="s">
        <v>606</v>
      </c>
      <c r="F107" s="38">
        <v>7348.68</v>
      </c>
      <c r="G107" s="38">
        <v>0</v>
      </c>
      <c r="H107" s="38">
        <v>7348.68</v>
      </c>
      <c r="I107" s="38">
        <v>0</v>
      </c>
      <c r="AA107" s="53" t="s">
        <v>572</v>
      </c>
      <c r="AB107" s="53" t="s">
        <v>476</v>
      </c>
      <c r="AC107" s="53" t="s">
        <v>572</v>
      </c>
      <c r="AD107" s="53" t="s">
        <v>476</v>
      </c>
      <c r="AE107" s="53"/>
    </row>
    <row r="108" spans="1:31" ht="15" customHeight="1" x14ac:dyDescent="0.35">
      <c r="A108" s="36" t="s">
        <v>44</v>
      </c>
      <c r="C108" s="54" t="s">
        <v>87</v>
      </c>
      <c r="D108" t="s">
        <v>609</v>
      </c>
      <c r="E108" s="41" t="s">
        <v>606</v>
      </c>
      <c r="F108" s="38">
        <v>14093.23</v>
      </c>
      <c r="G108" s="38">
        <v>0</v>
      </c>
      <c r="H108" s="38">
        <v>14093.23</v>
      </c>
      <c r="I108" s="38">
        <v>0</v>
      </c>
      <c r="AA108" s="53" t="s">
        <v>573</v>
      </c>
      <c r="AB108" s="53" t="s">
        <v>476</v>
      </c>
      <c r="AC108" s="53" t="s">
        <v>573</v>
      </c>
      <c r="AD108" s="53" t="s">
        <v>476</v>
      </c>
      <c r="AE108" s="53"/>
    </row>
    <row r="109" spans="1:31" ht="15" customHeight="1" x14ac:dyDescent="0.35">
      <c r="A109" s="36" t="s">
        <v>44</v>
      </c>
      <c r="B109" t="s">
        <v>604</v>
      </c>
      <c r="C109" s="52" t="s">
        <v>72</v>
      </c>
      <c r="D109" t="s">
        <v>609</v>
      </c>
      <c r="E109" s="41" t="s">
        <v>606</v>
      </c>
      <c r="F109" s="38">
        <v>5154.3999999999996</v>
      </c>
      <c r="G109" s="38">
        <v>0</v>
      </c>
      <c r="H109" s="38">
        <v>5154.3999999999996</v>
      </c>
      <c r="I109" s="38">
        <v>0</v>
      </c>
      <c r="AA109" s="53" t="s">
        <v>574</v>
      </c>
      <c r="AB109" s="53" t="s">
        <v>476</v>
      </c>
      <c r="AC109" s="53" t="s">
        <v>574</v>
      </c>
      <c r="AD109" s="53" t="s">
        <v>476</v>
      </c>
      <c r="AE109" s="53"/>
    </row>
    <row r="110" spans="1:31" ht="15" customHeight="1" x14ac:dyDescent="0.35">
      <c r="A110" s="36" t="s">
        <v>44</v>
      </c>
      <c r="B110" t="s">
        <v>604</v>
      </c>
      <c r="C110" s="52" t="s">
        <v>72</v>
      </c>
      <c r="D110" t="s">
        <v>609</v>
      </c>
      <c r="E110" s="41" t="s">
        <v>606</v>
      </c>
      <c r="F110" s="38">
        <v>27279.48</v>
      </c>
      <c r="G110" s="38">
        <v>0</v>
      </c>
      <c r="H110" s="38">
        <v>27279.48</v>
      </c>
      <c r="I110" s="38">
        <v>0</v>
      </c>
      <c r="AA110" s="53" t="s">
        <v>575</v>
      </c>
      <c r="AB110" s="53" t="s">
        <v>476</v>
      </c>
      <c r="AC110" s="53" t="s">
        <v>575</v>
      </c>
      <c r="AD110" s="53" t="s">
        <v>476</v>
      </c>
      <c r="AE110" s="53"/>
    </row>
    <row r="111" spans="1:31" ht="15" customHeight="1" x14ac:dyDescent="0.35">
      <c r="A111" s="36" t="s">
        <v>44</v>
      </c>
      <c r="C111" s="54" t="s">
        <v>87</v>
      </c>
      <c r="D111" t="s">
        <v>609</v>
      </c>
      <c r="E111" s="41" t="s">
        <v>606</v>
      </c>
      <c r="F111" s="38">
        <v>17303.43</v>
      </c>
      <c r="G111" s="38">
        <v>0</v>
      </c>
      <c r="H111" s="38">
        <v>17303.43</v>
      </c>
      <c r="I111" s="38">
        <v>0</v>
      </c>
      <c r="AA111" s="53" t="s">
        <v>576</v>
      </c>
      <c r="AB111" s="53" t="s">
        <v>476</v>
      </c>
      <c r="AC111" s="53" t="s">
        <v>576</v>
      </c>
      <c r="AD111" s="53" t="s">
        <v>476</v>
      </c>
      <c r="AE111" s="53"/>
    </row>
    <row r="112" spans="1:31" ht="15" customHeight="1" x14ac:dyDescent="0.35">
      <c r="A112" s="36" t="s">
        <v>44</v>
      </c>
      <c r="B112" t="s">
        <v>604</v>
      </c>
      <c r="C112" s="52" t="s">
        <v>72</v>
      </c>
      <c r="D112" t="s">
        <v>609</v>
      </c>
      <c r="E112" s="41" t="s">
        <v>606</v>
      </c>
      <c r="F112" s="38">
        <v>5798.26</v>
      </c>
      <c r="G112" s="38">
        <v>0</v>
      </c>
      <c r="H112" s="38">
        <v>5798.26</v>
      </c>
      <c r="I112" s="38">
        <v>0</v>
      </c>
      <c r="AA112" s="53" t="s">
        <v>577</v>
      </c>
      <c r="AB112" s="53" t="s">
        <v>476</v>
      </c>
      <c r="AC112" s="53" t="s">
        <v>577</v>
      </c>
      <c r="AD112" s="53" t="s">
        <v>476</v>
      </c>
      <c r="AE112" s="53"/>
    </row>
    <row r="113" spans="1:31" ht="15" customHeight="1" x14ac:dyDescent="0.35">
      <c r="A113" s="36" t="s">
        <v>44</v>
      </c>
      <c r="C113" s="54" t="s">
        <v>87</v>
      </c>
      <c r="D113" t="s">
        <v>609</v>
      </c>
      <c r="E113" s="41" t="s">
        <v>606</v>
      </c>
      <c r="F113" s="38">
        <v>-529.74999999999898</v>
      </c>
      <c r="G113" s="38">
        <v>0</v>
      </c>
      <c r="H113" s="38">
        <v>-529.74999999999898</v>
      </c>
      <c r="I113" s="38">
        <v>0</v>
      </c>
      <c r="AA113" s="53" t="s">
        <v>578</v>
      </c>
      <c r="AB113" s="53" t="s">
        <v>476</v>
      </c>
      <c r="AC113" s="53" t="s">
        <v>578</v>
      </c>
      <c r="AD113" s="53" t="s">
        <v>476</v>
      </c>
      <c r="AE113" s="53"/>
    </row>
    <row r="114" spans="1:31" ht="15" customHeight="1" x14ac:dyDescent="0.35">
      <c r="A114" s="36" t="s">
        <v>44</v>
      </c>
      <c r="B114" t="s">
        <v>604</v>
      </c>
      <c r="C114" s="52" t="s">
        <v>72</v>
      </c>
      <c r="D114" t="s">
        <v>609</v>
      </c>
      <c r="E114" s="41" t="s">
        <v>606</v>
      </c>
      <c r="F114" s="38">
        <v>17496.98</v>
      </c>
      <c r="G114" s="38">
        <v>0</v>
      </c>
      <c r="H114" s="38">
        <v>17496.98</v>
      </c>
      <c r="I114" s="38">
        <v>0</v>
      </c>
      <c r="AA114" s="53" t="s">
        <v>579</v>
      </c>
      <c r="AB114" s="53" t="s">
        <v>476</v>
      </c>
      <c r="AC114" s="53" t="s">
        <v>579</v>
      </c>
      <c r="AD114" s="53" t="s">
        <v>476</v>
      </c>
      <c r="AE114" s="53"/>
    </row>
    <row r="115" spans="1:31" ht="15" customHeight="1" x14ac:dyDescent="0.35">
      <c r="A115" s="36" t="s">
        <v>44</v>
      </c>
      <c r="C115" s="54" t="s">
        <v>87</v>
      </c>
      <c r="D115" t="s">
        <v>609</v>
      </c>
      <c r="E115" s="41" t="s">
        <v>606</v>
      </c>
      <c r="F115" s="38">
        <v>7374.93</v>
      </c>
      <c r="G115" s="38">
        <v>0</v>
      </c>
      <c r="H115" s="38">
        <v>7374.93</v>
      </c>
      <c r="I115" s="38">
        <v>0</v>
      </c>
      <c r="AA115" s="53" t="s">
        <v>580</v>
      </c>
      <c r="AB115" s="53" t="s">
        <v>476</v>
      </c>
      <c r="AC115" s="53" t="s">
        <v>580</v>
      </c>
      <c r="AD115" s="53" t="s">
        <v>476</v>
      </c>
      <c r="AE115" s="53"/>
    </row>
    <row r="116" spans="1:31" ht="15" customHeight="1" x14ac:dyDescent="0.35">
      <c r="A116" s="36" t="s">
        <v>44</v>
      </c>
      <c r="B116" t="s">
        <v>604</v>
      </c>
      <c r="C116" s="52" t="s">
        <v>72</v>
      </c>
      <c r="D116" t="s">
        <v>609</v>
      </c>
      <c r="E116" s="41" t="s">
        <v>606</v>
      </c>
      <c r="F116" s="38">
        <v>19425.080000000002</v>
      </c>
      <c r="G116" s="38">
        <v>0</v>
      </c>
      <c r="H116" s="38">
        <v>19425.080000000002</v>
      </c>
      <c r="I116" s="38">
        <v>0</v>
      </c>
      <c r="AA116" s="53" t="s">
        <v>461</v>
      </c>
      <c r="AB116" s="53" t="s">
        <v>476</v>
      </c>
      <c r="AC116" s="53" t="s">
        <v>461</v>
      </c>
      <c r="AD116" s="53" t="s">
        <v>476</v>
      </c>
      <c r="AE116" s="53"/>
    </row>
  </sheetData>
  <pageMargins left="0.25" right="0.25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0"/>
  <sheetViews>
    <sheetView zoomScaleNormal="100" workbookViewId="0">
      <selection activeCell="B28" sqref="B28"/>
    </sheetView>
  </sheetViews>
  <sheetFormatPr defaultColWidth="8.6328125" defaultRowHeight="14.25" customHeight="1" x14ac:dyDescent="0.35"/>
  <cols>
    <col min="1" max="1" width="0.36328125" style="36" customWidth="1"/>
    <col min="2" max="2" width="21.81640625" customWidth="1"/>
    <col min="3" max="3" width="14.81640625" customWidth="1"/>
    <col min="4" max="4" width="26.81640625" customWidth="1"/>
    <col min="5" max="5" width="9.7265625" customWidth="1"/>
    <col min="6" max="6" width="16.81640625" customWidth="1"/>
    <col min="7" max="7" width="12.453125" customWidth="1"/>
    <col min="8" max="10" width="9.26953125" style="15" customWidth="1"/>
    <col min="11" max="11" width="10.453125" style="15" customWidth="1"/>
    <col min="12" max="13" width="9.26953125" style="15" customWidth="1"/>
    <col min="14" max="14" width="15.7265625" style="15" customWidth="1"/>
    <col min="15" max="17" width="9.26953125" style="15" customWidth="1"/>
    <col min="18" max="18" width="9.81640625" style="15" customWidth="1"/>
    <col min="19" max="20" width="9.26953125" style="15" customWidth="1"/>
    <col min="21" max="21" width="9.1796875" style="44" customWidth="1"/>
    <col min="27" max="27" width="17.7265625" style="39" hidden="1" customWidth="1"/>
    <col min="28" max="28" width="21.7265625" style="39" hidden="1" customWidth="1"/>
    <col min="29" max="29" width="16.54296875" style="39" hidden="1" customWidth="1"/>
    <col min="30" max="30" width="31.26953125" style="39" hidden="1" customWidth="1"/>
    <col min="31" max="31" width="16.453125" style="39" hidden="1" customWidth="1"/>
    <col min="32" max="32" width="23.54296875" style="39" hidden="1" customWidth="1"/>
    <col min="33" max="33" width="20.7265625" style="39" hidden="1" customWidth="1"/>
  </cols>
  <sheetData>
    <row r="1" spans="1:33" ht="31.5" customHeight="1" x14ac:dyDescent="0.35">
      <c r="A1" s="58" t="s">
        <v>581</v>
      </c>
      <c r="B1" s="42" t="s">
        <v>2</v>
      </c>
      <c r="C1" s="43"/>
      <c r="D1" s="44" t="s">
        <v>36</v>
      </c>
      <c r="E1" s="44" t="s">
        <v>37</v>
      </c>
      <c r="F1" s="44" t="s">
        <v>38</v>
      </c>
      <c r="G1" s="44"/>
      <c r="H1" s="59"/>
      <c r="I1" s="59"/>
      <c r="J1" s="75" t="s">
        <v>582</v>
      </c>
      <c r="K1" s="75"/>
      <c r="L1" s="60"/>
      <c r="M1" s="76" t="s">
        <v>583</v>
      </c>
      <c r="N1" s="76"/>
      <c r="O1" s="61" t="s">
        <v>584</v>
      </c>
      <c r="P1" s="77" t="s">
        <v>585</v>
      </c>
      <c r="Q1" s="77"/>
      <c r="R1" s="77"/>
      <c r="S1" s="44" t="s">
        <v>40</v>
      </c>
      <c r="T1" s="44"/>
      <c r="AA1" s="39" t="s">
        <v>41</v>
      </c>
      <c r="AB1" s="39" t="s">
        <v>42</v>
      </c>
      <c r="AC1" s="39" t="s">
        <v>43</v>
      </c>
    </row>
    <row r="2" spans="1:33" ht="15" customHeight="1" x14ac:dyDescent="0.35">
      <c r="B2" s="41" t="s">
        <v>3</v>
      </c>
      <c r="C2" s="62"/>
      <c r="D2" s="46" t="s">
        <v>44</v>
      </c>
      <c r="E2" s="44" t="s">
        <v>45</v>
      </c>
      <c r="F2" s="46" t="s">
        <v>46</v>
      </c>
      <c r="G2" s="46"/>
      <c r="H2" s="63" t="e">
        <f>IF(COUNTA(H4:H63970)=0,1,COUNTIF(H4:H63970,"=ü")/(COUNTIF(H4:H63970,"=ü")+COUNTIF(H4:H63970,"=û")))</f>
        <v>#DIV/0!</v>
      </c>
      <c r="I2" s="63" t="e">
        <f>IF(COUNTA(I4:I63970)=0,1,COUNTIF(I4:I63970,"=ü")/(COUNTIF(I4:I63970,"=ü")+COUNTIF(I4:I63970,"=û")))</f>
        <v>#DIV/0!</v>
      </c>
      <c r="J2" s="63" t="e">
        <f>IF(COUNTA(J4:J63970)=0,1,COUNTIF(J4:J63970,"=ü")/(COUNTIF(J4:J63970,"=ü")+COUNTIF(J4:J63970,"=û")))</f>
        <v>#DIV/0!</v>
      </c>
      <c r="K2" s="63"/>
      <c r="L2" s="63" t="e">
        <f t="shared" ref="L2:T2" si="0">IF(COUNTA(L4:L63970)=0,1,COUNTIF(L4:L63970,"=ü")/(COUNTIF(L4:L63970,"=ü")+COUNTIF(L4:L63970,"=û")))</f>
        <v>#DIV/0!</v>
      </c>
      <c r="M2" s="63" t="e">
        <f t="shared" si="0"/>
        <v>#DIV/0!</v>
      </c>
      <c r="N2" s="63" t="e">
        <f t="shared" si="0"/>
        <v>#DIV/0!</v>
      </c>
      <c r="O2" s="63" t="e">
        <f t="shared" si="0"/>
        <v>#DIV/0!</v>
      </c>
      <c r="P2" s="63" t="e">
        <f t="shared" si="0"/>
        <v>#DIV/0!</v>
      </c>
      <c r="Q2" s="63" t="e">
        <f t="shared" si="0"/>
        <v>#DIV/0!</v>
      </c>
      <c r="R2" s="63" t="e">
        <f t="shared" si="0"/>
        <v>#DIV/0!</v>
      </c>
      <c r="S2" s="63" t="e">
        <f t="shared" si="0"/>
        <v>#DIV/0!</v>
      </c>
      <c r="T2" s="63" t="e">
        <f t="shared" si="0"/>
        <v>#DIV/0!</v>
      </c>
      <c r="U2" s="64" t="e">
        <f>SUM(H2:R2)/12</f>
        <v>#DIV/0!</v>
      </c>
      <c r="AA2" s="39" t="s">
        <v>49</v>
      </c>
      <c r="AB2" s="39" t="s">
        <v>50</v>
      </c>
      <c r="AC2" s="39" t="s">
        <v>51</v>
      </c>
    </row>
    <row r="3" spans="1:33" ht="43.5" x14ac:dyDescent="0.35">
      <c r="A3" s="36" t="s">
        <v>52</v>
      </c>
      <c r="B3" s="47" t="s">
        <v>54</v>
      </c>
      <c r="C3" s="47" t="s">
        <v>55</v>
      </c>
      <c r="D3" s="47" t="s">
        <v>56</v>
      </c>
      <c r="E3" s="47" t="s">
        <v>57</v>
      </c>
      <c r="F3" s="47" t="s">
        <v>58</v>
      </c>
      <c r="G3" s="47" t="s">
        <v>586</v>
      </c>
      <c r="H3" s="49" t="s">
        <v>587</v>
      </c>
      <c r="I3" s="49" t="s">
        <v>588</v>
      </c>
      <c r="J3" s="49" t="s">
        <v>589</v>
      </c>
      <c r="K3" s="49" t="s">
        <v>590</v>
      </c>
      <c r="L3" s="49" t="s">
        <v>591</v>
      </c>
      <c r="M3" s="49" t="s">
        <v>592</v>
      </c>
      <c r="N3" s="49" t="s">
        <v>593</v>
      </c>
      <c r="O3" s="49" t="s">
        <v>594</v>
      </c>
      <c r="P3" s="49" t="s">
        <v>595</v>
      </c>
      <c r="Q3" s="49" t="s">
        <v>596</v>
      </c>
      <c r="R3" s="65" t="s">
        <v>597</v>
      </c>
      <c r="S3" s="49" t="s">
        <v>598</v>
      </c>
      <c r="T3" s="49" t="s">
        <v>599</v>
      </c>
      <c r="U3" s="64">
        <f ca="1">SUM(U4:U63970)/COUNT(U4:U63970)</f>
        <v>0</v>
      </c>
      <c r="AA3" s="50" t="s">
        <v>59</v>
      </c>
      <c r="AB3" s="50"/>
      <c r="AC3" s="51"/>
      <c r="AD3" s="51"/>
      <c r="AE3" s="51"/>
      <c r="AF3" s="51"/>
      <c r="AG3" s="51"/>
    </row>
    <row r="4" spans="1:33" ht="15" customHeight="1" x14ac:dyDescent="0.35">
      <c r="A4" s="36" t="s">
        <v>44</v>
      </c>
      <c r="B4" t="s">
        <v>604</v>
      </c>
      <c r="C4" s="52" t="s">
        <v>72</v>
      </c>
      <c r="D4" t="s">
        <v>609</v>
      </c>
      <c r="E4" s="41" t="s">
        <v>605</v>
      </c>
      <c r="F4" t="s">
        <v>73</v>
      </c>
      <c r="G4" t="s">
        <v>600</v>
      </c>
      <c r="H4" s="66" t="s">
        <v>601</v>
      </c>
      <c r="I4" s="66" t="s">
        <v>601</v>
      </c>
      <c r="J4" s="67" t="s">
        <v>602</v>
      </c>
      <c r="K4" s="68" t="s">
        <v>601</v>
      </c>
      <c r="L4" s="66" t="s">
        <v>601</v>
      </c>
      <c r="M4" s="66" t="s">
        <v>601</v>
      </c>
      <c r="N4" s="66" t="s">
        <v>601</v>
      </c>
      <c r="O4" s="66" t="s">
        <v>601</v>
      </c>
      <c r="P4" s="66" t="s">
        <v>601</v>
      </c>
      <c r="Q4" s="66" t="s">
        <v>601</v>
      </c>
      <c r="R4" s="69" t="s">
        <v>601</v>
      </c>
      <c r="S4" s="66" t="s">
        <v>601</v>
      </c>
      <c r="T4" s="67" t="s">
        <v>602</v>
      </c>
      <c r="U4" s="44">
        <f t="shared" ref="U4:U35" ca="1" si="1">IF(OR(INDIRECT(ADDRESS(ROW(),19,4))="ü",INDIRECT(ADDRESS(ROW(),20,4))="ü"),1,0)</f>
        <v>0</v>
      </c>
      <c r="AA4" s="39" t="s">
        <v>74</v>
      </c>
      <c r="AD4" s="53"/>
      <c r="AE4" s="53"/>
      <c r="AF4" s="53"/>
      <c r="AG4" s="53"/>
    </row>
    <row r="5" spans="1:33" ht="15" customHeight="1" x14ac:dyDescent="0.35">
      <c r="A5" s="36" t="s">
        <v>44</v>
      </c>
      <c r="B5" t="s">
        <v>604</v>
      </c>
      <c r="C5" s="52" t="s">
        <v>72</v>
      </c>
      <c r="D5" t="s">
        <v>609</v>
      </c>
      <c r="E5" s="41" t="s">
        <v>605</v>
      </c>
      <c r="F5" t="s">
        <v>73</v>
      </c>
      <c r="G5" t="s">
        <v>600</v>
      </c>
      <c r="H5" s="66" t="s">
        <v>601</v>
      </c>
      <c r="I5" s="66" t="s">
        <v>601</v>
      </c>
      <c r="J5" s="66" t="s">
        <v>601</v>
      </c>
      <c r="K5" s="68" t="s">
        <v>601</v>
      </c>
      <c r="L5" s="66" t="s">
        <v>601</v>
      </c>
      <c r="M5" s="66" t="s">
        <v>601</v>
      </c>
      <c r="N5" s="66" t="s">
        <v>601</v>
      </c>
      <c r="O5" s="66" t="s">
        <v>601</v>
      </c>
      <c r="P5" s="66" t="s">
        <v>601</v>
      </c>
      <c r="Q5" s="66" t="s">
        <v>601</v>
      </c>
      <c r="R5" s="69" t="s">
        <v>601</v>
      </c>
      <c r="S5" s="66" t="s">
        <v>601</v>
      </c>
      <c r="T5" s="67" t="s">
        <v>602</v>
      </c>
      <c r="U5" s="44">
        <f t="shared" ca="1" si="1"/>
        <v>0</v>
      </c>
      <c r="AA5" s="39" t="s">
        <v>81</v>
      </c>
      <c r="AD5" s="53"/>
      <c r="AE5" s="53"/>
      <c r="AF5" s="53"/>
      <c r="AG5" s="53"/>
    </row>
    <row r="6" spans="1:33" ht="15" customHeight="1" x14ac:dyDescent="0.35">
      <c r="A6" s="36" t="s">
        <v>44</v>
      </c>
      <c r="C6" s="54" t="s">
        <v>87</v>
      </c>
      <c r="D6" t="s">
        <v>609</v>
      </c>
      <c r="E6" s="41" t="s">
        <v>605</v>
      </c>
      <c r="F6" t="s">
        <v>73</v>
      </c>
      <c r="G6" t="s">
        <v>600</v>
      </c>
      <c r="H6" s="70" t="s">
        <v>603</v>
      </c>
      <c r="I6" s="66" t="s">
        <v>601</v>
      </c>
      <c r="J6" s="70" t="s">
        <v>603</v>
      </c>
      <c r="K6" s="68" t="s">
        <v>601</v>
      </c>
      <c r="L6" s="66" t="s">
        <v>601</v>
      </c>
      <c r="M6" s="70" t="s">
        <v>603</v>
      </c>
      <c r="N6" s="66" t="s">
        <v>601</v>
      </c>
      <c r="O6" s="66" t="s">
        <v>601</v>
      </c>
      <c r="P6" s="66" t="s">
        <v>601</v>
      </c>
      <c r="Q6" s="70" t="s">
        <v>603</v>
      </c>
      <c r="R6" s="71" t="s">
        <v>602</v>
      </c>
      <c r="S6" s="67" t="s">
        <v>602</v>
      </c>
      <c r="T6" s="66" t="s">
        <v>601</v>
      </c>
      <c r="U6" s="44">
        <f t="shared" ca="1" si="1"/>
        <v>0</v>
      </c>
      <c r="AA6" s="39" t="s">
        <v>88</v>
      </c>
      <c r="AD6" s="53"/>
      <c r="AG6" s="53"/>
    </row>
    <row r="7" spans="1:33" ht="15" customHeight="1" x14ac:dyDescent="0.35">
      <c r="A7" s="36" t="s">
        <v>44</v>
      </c>
      <c r="B7" t="s">
        <v>604</v>
      </c>
      <c r="C7" s="52" t="s">
        <v>72</v>
      </c>
      <c r="D7" t="s">
        <v>609</v>
      </c>
      <c r="E7" s="41" t="s">
        <v>606</v>
      </c>
      <c r="F7" t="s">
        <v>73</v>
      </c>
      <c r="G7" t="s">
        <v>600</v>
      </c>
      <c r="H7" s="66" t="s">
        <v>601</v>
      </c>
      <c r="I7" s="66" t="s">
        <v>601</v>
      </c>
      <c r="J7" s="66" t="s">
        <v>601</v>
      </c>
      <c r="K7" s="68" t="s">
        <v>601</v>
      </c>
      <c r="L7" s="66" t="s">
        <v>601</v>
      </c>
      <c r="M7" s="66" t="s">
        <v>601</v>
      </c>
      <c r="N7" s="66" t="s">
        <v>601</v>
      </c>
      <c r="O7" s="66" t="s">
        <v>601</v>
      </c>
      <c r="P7" s="66" t="s">
        <v>601</v>
      </c>
      <c r="Q7" s="66" t="s">
        <v>601</v>
      </c>
      <c r="R7" s="69" t="s">
        <v>601</v>
      </c>
      <c r="S7" s="66" t="s">
        <v>601</v>
      </c>
      <c r="T7" s="67" t="s">
        <v>602</v>
      </c>
      <c r="U7" s="44">
        <f t="shared" ca="1" si="1"/>
        <v>0</v>
      </c>
      <c r="AA7" s="39" t="s">
        <v>88</v>
      </c>
      <c r="AD7" s="53"/>
      <c r="AE7" s="53"/>
      <c r="AF7" s="53"/>
      <c r="AG7" s="53"/>
    </row>
    <row r="8" spans="1:33" ht="15" customHeight="1" x14ac:dyDescent="0.35">
      <c r="A8" s="36" t="s">
        <v>44</v>
      </c>
      <c r="C8" s="54" t="s">
        <v>87</v>
      </c>
      <c r="D8" t="s">
        <v>609</v>
      </c>
      <c r="E8" s="41" t="s">
        <v>606</v>
      </c>
      <c r="F8" t="s">
        <v>73</v>
      </c>
      <c r="G8" t="s">
        <v>600</v>
      </c>
      <c r="H8" s="66" t="s">
        <v>601</v>
      </c>
      <c r="I8" s="66" t="s">
        <v>601</v>
      </c>
      <c r="J8" s="66" t="s">
        <v>601</v>
      </c>
      <c r="K8" s="68" t="s">
        <v>601</v>
      </c>
      <c r="L8" s="66" t="s">
        <v>601</v>
      </c>
      <c r="M8" s="66" t="s">
        <v>601</v>
      </c>
      <c r="N8" s="66" t="s">
        <v>601</v>
      </c>
      <c r="O8" s="66" t="s">
        <v>601</v>
      </c>
      <c r="P8" s="66" t="s">
        <v>601</v>
      </c>
      <c r="Q8" s="70" t="s">
        <v>603</v>
      </c>
      <c r="R8" s="69" t="s">
        <v>601</v>
      </c>
      <c r="S8" s="66" t="s">
        <v>601</v>
      </c>
      <c r="T8" s="67" t="s">
        <v>602</v>
      </c>
      <c r="U8" s="44">
        <f t="shared" ca="1" si="1"/>
        <v>0</v>
      </c>
      <c r="AA8" s="39" t="s">
        <v>95</v>
      </c>
      <c r="AD8" s="53"/>
      <c r="AG8" s="53"/>
    </row>
    <row r="9" spans="1:33" ht="15" customHeight="1" x14ac:dyDescent="0.35">
      <c r="A9" s="36" t="s">
        <v>44</v>
      </c>
      <c r="B9" t="s">
        <v>604</v>
      </c>
      <c r="C9" s="52" t="s">
        <v>72</v>
      </c>
      <c r="D9" t="s">
        <v>609</v>
      </c>
      <c r="E9" s="41" t="s">
        <v>606</v>
      </c>
      <c r="F9" t="s">
        <v>73</v>
      </c>
      <c r="G9" t="s">
        <v>600</v>
      </c>
      <c r="H9" s="66" t="s">
        <v>601</v>
      </c>
      <c r="I9" s="66" t="s">
        <v>601</v>
      </c>
      <c r="J9" s="66" t="s">
        <v>601</v>
      </c>
      <c r="K9" s="68" t="s">
        <v>601</v>
      </c>
      <c r="L9" s="66" t="s">
        <v>601</v>
      </c>
      <c r="M9" s="66" t="s">
        <v>601</v>
      </c>
      <c r="N9" s="66" t="s">
        <v>601</v>
      </c>
      <c r="O9" s="66" t="s">
        <v>601</v>
      </c>
      <c r="P9" s="66" t="s">
        <v>601</v>
      </c>
      <c r="Q9" s="66" t="s">
        <v>601</v>
      </c>
      <c r="R9" s="69" t="s">
        <v>601</v>
      </c>
      <c r="S9" s="66" t="s">
        <v>601</v>
      </c>
      <c r="T9" s="67" t="s">
        <v>602</v>
      </c>
      <c r="U9" s="44">
        <f t="shared" ca="1" si="1"/>
        <v>0</v>
      </c>
      <c r="AA9" s="39" t="s">
        <v>97</v>
      </c>
      <c r="AD9" s="53"/>
      <c r="AE9" s="53"/>
      <c r="AF9" s="53"/>
      <c r="AG9" s="53"/>
    </row>
    <row r="10" spans="1:33" ht="15" customHeight="1" x14ac:dyDescent="0.35">
      <c r="A10" s="36" t="s">
        <v>44</v>
      </c>
      <c r="B10" t="s">
        <v>604</v>
      </c>
      <c r="C10" s="52" t="s">
        <v>72</v>
      </c>
      <c r="D10" t="s">
        <v>609</v>
      </c>
      <c r="E10" s="41" t="s">
        <v>605</v>
      </c>
      <c r="F10" t="s">
        <v>73</v>
      </c>
      <c r="G10" t="s">
        <v>600</v>
      </c>
      <c r="H10" s="66" t="s">
        <v>601</v>
      </c>
      <c r="I10" s="66" t="s">
        <v>601</v>
      </c>
      <c r="J10" s="66" t="s">
        <v>601</v>
      </c>
      <c r="K10" s="68" t="s">
        <v>601</v>
      </c>
      <c r="L10" s="66" t="s">
        <v>601</v>
      </c>
      <c r="M10" s="66" t="s">
        <v>601</v>
      </c>
      <c r="N10" s="66" t="s">
        <v>601</v>
      </c>
      <c r="O10" s="66" t="s">
        <v>601</v>
      </c>
      <c r="P10" s="66" t="s">
        <v>601</v>
      </c>
      <c r="Q10" s="66" t="s">
        <v>601</v>
      </c>
      <c r="R10" s="69" t="s">
        <v>601</v>
      </c>
      <c r="S10" s="66" t="s">
        <v>601</v>
      </c>
      <c r="T10" s="67" t="s">
        <v>602</v>
      </c>
      <c r="U10" s="44">
        <f t="shared" ca="1" si="1"/>
        <v>0</v>
      </c>
      <c r="AA10" s="39" t="s">
        <v>103</v>
      </c>
      <c r="AD10" s="53"/>
      <c r="AE10" s="53"/>
      <c r="AF10" s="53"/>
      <c r="AG10" s="53"/>
    </row>
    <row r="11" spans="1:33" ht="15" customHeight="1" x14ac:dyDescent="0.35">
      <c r="A11" s="36" t="s">
        <v>44</v>
      </c>
      <c r="C11" s="54" t="s">
        <v>87</v>
      </c>
      <c r="D11" t="s">
        <v>609</v>
      </c>
      <c r="E11" s="41" t="s">
        <v>605</v>
      </c>
      <c r="F11" t="s">
        <v>73</v>
      </c>
      <c r="G11" t="s">
        <v>600</v>
      </c>
      <c r="H11" s="70" t="s">
        <v>603</v>
      </c>
      <c r="I11" s="66" t="s">
        <v>601</v>
      </c>
      <c r="J11" s="66" t="s">
        <v>601</v>
      </c>
      <c r="K11" s="68" t="s">
        <v>601</v>
      </c>
      <c r="L11" s="66" t="s">
        <v>601</v>
      </c>
      <c r="M11" s="70" t="s">
        <v>603</v>
      </c>
      <c r="N11" s="66" t="s">
        <v>601</v>
      </c>
      <c r="O11" s="66" t="s">
        <v>601</v>
      </c>
      <c r="P11" s="66" t="s">
        <v>601</v>
      </c>
      <c r="Q11" s="70" t="s">
        <v>603</v>
      </c>
      <c r="R11" s="71" t="s">
        <v>602</v>
      </c>
      <c r="S11" s="67" t="s">
        <v>602</v>
      </c>
      <c r="T11" s="67" t="s">
        <v>602</v>
      </c>
      <c r="U11" s="44">
        <f t="shared" ca="1" si="1"/>
        <v>0</v>
      </c>
      <c r="AA11" s="39" t="s">
        <v>81</v>
      </c>
      <c r="AD11" s="53"/>
      <c r="AG11" s="53"/>
    </row>
    <row r="12" spans="1:33" ht="15" customHeight="1" x14ac:dyDescent="0.35">
      <c r="A12" s="36" t="s">
        <v>44</v>
      </c>
      <c r="B12" t="s">
        <v>604</v>
      </c>
      <c r="C12" s="52" t="s">
        <v>72</v>
      </c>
      <c r="D12" t="s">
        <v>609</v>
      </c>
      <c r="E12" s="41" t="s">
        <v>605</v>
      </c>
      <c r="F12" t="s">
        <v>73</v>
      </c>
      <c r="G12" t="s">
        <v>600</v>
      </c>
      <c r="H12" s="66" t="s">
        <v>601</v>
      </c>
      <c r="I12" s="66" t="s">
        <v>601</v>
      </c>
      <c r="J12" s="66" t="s">
        <v>601</v>
      </c>
      <c r="K12" s="68" t="s">
        <v>601</v>
      </c>
      <c r="L12" s="66" t="s">
        <v>601</v>
      </c>
      <c r="M12" s="66" t="s">
        <v>601</v>
      </c>
      <c r="N12" s="66" t="s">
        <v>601</v>
      </c>
      <c r="O12" s="66" t="s">
        <v>601</v>
      </c>
      <c r="P12" s="66" t="s">
        <v>601</v>
      </c>
      <c r="Q12" s="66" t="s">
        <v>601</v>
      </c>
      <c r="R12" s="69" t="s">
        <v>601</v>
      </c>
      <c r="S12" s="66" t="s">
        <v>601</v>
      </c>
      <c r="T12" s="67" t="s">
        <v>602</v>
      </c>
      <c r="U12" s="44">
        <f t="shared" ca="1" si="1"/>
        <v>0</v>
      </c>
      <c r="AA12" s="39" t="s">
        <v>109</v>
      </c>
      <c r="AD12" s="53"/>
      <c r="AE12" s="53"/>
      <c r="AF12" s="53"/>
      <c r="AG12" s="53"/>
    </row>
    <row r="13" spans="1:33" ht="15" customHeight="1" x14ac:dyDescent="0.35">
      <c r="A13" s="36" t="s">
        <v>44</v>
      </c>
      <c r="B13" t="s">
        <v>604</v>
      </c>
      <c r="C13" s="52" t="s">
        <v>72</v>
      </c>
      <c r="D13" t="s">
        <v>609</v>
      </c>
      <c r="E13" s="41" t="s">
        <v>606</v>
      </c>
      <c r="F13" t="s">
        <v>73</v>
      </c>
      <c r="G13" t="s">
        <v>600</v>
      </c>
      <c r="H13" s="66" t="s">
        <v>601</v>
      </c>
      <c r="I13" s="66" t="s">
        <v>601</v>
      </c>
      <c r="J13" s="66" t="s">
        <v>601</v>
      </c>
      <c r="K13" s="68" t="s">
        <v>601</v>
      </c>
      <c r="L13" s="66" t="s">
        <v>601</v>
      </c>
      <c r="M13" s="66" t="s">
        <v>601</v>
      </c>
      <c r="N13" s="66" t="s">
        <v>601</v>
      </c>
      <c r="O13" s="66" t="s">
        <v>601</v>
      </c>
      <c r="P13" s="66" t="s">
        <v>601</v>
      </c>
      <c r="Q13" s="66" t="s">
        <v>601</v>
      </c>
      <c r="R13" s="69" t="s">
        <v>601</v>
      </c>
      <c r="S13" s="66" t="s">
        <v>601</v>
      </c>
      <c r="T13" s="67" t="s">
        <v>602</v>
      </c>
      <c r="U13" s="44">
        <f t="shared" ca="1" si="1"/>
        <v>0</v>
      </c>
      <c r="AA13" s="39" t="s">
        <v>115</v>
      </c>
      <c r="AD13" s="53"/>
      <c r="AE13" s="53"/>
      <c r="AF13" s="53"/>
      <c r="AG13" s="53"/>
    </row>
    <row r="14" spans="1:33" ht="15" customHeight="1" x14ac:dyDescent="0.35">
      <c r="A14" s="36" t="s">
        <v>44</v>
      </c>
      <c r="B14" t="s">
        <v>604</v>
      </c>
      <c r="C14" s="52" t="s">
        <v>72</v>
      </c>
      <c r="D14" t="s">
        <v>609</v>
      </c>
      <c r="E14" s="41" t="s">
        <v>606</v>
      </c>
      <c r="F14" t="s">
        <v>73</v>
      </c>
      <c r="G14" t="s">
        <v>600</v>
      </c>
      <c r="H14" s="66" t="s">
        <v>601</v>
      </c>
      <c r="I14" s="66" t="s">
        <v>601</v>
      </c>
      <c r="J14" s="66" t="s">
        <v>601</v>
      </c>
      <c r="K14" s="68" t="s">
        <v>601</v>
      </c>
      <c r="L14" s="66" t="s">
        <v>601</v>
      </c>
      <c r="M14" s="66" t="s">
        <v>601</v>
      </c>
      <c r="N14" s="66" t="s">
        <v>601</v>
      </c>
      <c r="O14" s="66" t="s">
        <v>601</v>
      </c>
      <c r="P14" s="66" t="s">
        <v>601</v>
      </c>
      <c r="Q14" s="66" t="s">
        <v>601</v>
      </c>
      <c r="R14" s="69" t="s">
        <v>601</v>
      </c>
      <c r="S14" s="66" t="s">
        <v>601</v>
      </c>
      <c r="T14" s="66" t="s">
        <v>601</v>
      </c>
      <c r="U14" s="44">
        <f t="shared" ca="1" si="1"/>
        <v>0</v>
      </c>
      <c r="AA14" s="39" t="s">
        <v>121</v>
      </c>
      <c r="AD14" s="53"/>
      <c r="AE14" s="53"/>
      <c r="AF14" s="53"/>
      <c r="AG14" s="53"/>
    </row>
    <row r="15" spans="1:33" ht="15" customHeight="1" x14ac:dyDescent="0.35">
      <c r="A15" s="36" t="s">
        <v>44</v>
      </c>
      <c r="C15" s="54" t="s">
        <v>87</v>
      </c>
      <c r="D15" t="s">
        <v>609</v>
      </c>
      <c r="E15" s="41" t="s">
        <v>606</v>
      </c>
      <c r="F15" t="s">
        <v>73</v>
      </c>
      <c r="G15" t="s">
        <v>600</v>
      </c>
      <c r="H15" s="70" t="s">
        <v>603</v>
      </c>
      <c r="I15" s="66" t="s">
        <v>601</v>
      </c>
      <c r="J15" s="70" t="s">
        <v>603</v>
      </c>
      <c r="K15" s="68" t="s">
        <v>601</v>
      </c>
      <c r="L15" s="66" t="s">
        <v>601</v>
      </c>
      <c r="M15" s="66" t="s">
        <v>601</v>
      </c>
      <c r="N15" s="66" t="s">
        <v>601</v>
      </c>
      <c r="O15" s="66" t="s">
        <v>601</v>
      </c>
      <c r="P15" s="66" t="s">
        <v>601</v>
      </c>
      <c r="Q15" s="70" t="s">
        <v>603</v>
      </c>
      <c r="R15" s="69" t="s">
        <v>601</v>
      </c>
      <c r="S15" s="66" t="s">
        <v>601</v>
      </c>
      <c r="T15" s="67" t="s">
        <v>602</v>
      </c>
      <c r="U15" s="44">
        <f t="shared" ca="1" si="1"/>
        <v>0</v>
      </c>
      <c r="AA15" s="39" t="s">
        <v>88</v>
      </c>
      <c r="AD15" s="53"/>
      <c r="AG15" s="53"/>
    </row>
    <row r="16" spans="1:33" ht="15" customHeight="1" x14ac:dyDescent="0.35">
      <c r="A16" s="36" t="s">
        <v>44</v>
      </c>
      <c r="B16" t="s">
        <v>604</v>
      </c>
      <c r="C16" s="52" t="s">
        <v>72</v>
      </c>
      <c r="D16" t="s">
        <v>609</v>
      </c>
      <c r="E16" s="41" t="s">
        <v>605</v>
      </c>
      <c r="F16" t="s">
        <v>73</v>
      </c>
      <c r="G16" t="s">
        <v>600</v>
      </c>
      <c r="H16" s="66" t="s">
        <v>601</v>
      </c>
      <c r="I16" s="66" t="s">
        <v>601</v>
      </c>
      <c r="J16" s="66" t="s">
        <v>601</v>
      </c>
      <c r="K16" s="68" t="s">
        <v>601</v>
      </c>
      <c r="L16" s="66" t="s">
        <v>601</v>
      </c>
      <c r="M16" s="66" t="s">
        <v>601</v>
      </c>
      <c r="N16" s="66" t="s">
        <v>601</v>
      </c>
      <c r="O16" s="66" t="s">
        <v>601</v>
      </c>
      <c r="P16" s="66" t="s">
        <v>601</v>
      </c>
      <c r="Q16" s="66" t="s">
        <v>601</v>
      </c>
      <c r="R16" s="69" t="s">
        <v>601</v>
      </c>
      <c r="S16" s="66" t="s">
        <v>601</v>
      </c>
      <c r="T16" s="67" t="s">
        <v>602</v>
      </c>
      <c r="U16" s="44">
        <f t="shared" ca="1" si="1"/>
        <v>0</v>
      </c>
      <c r="AA16" s="39" t="s">
        <v>129</v>
      </c>
      <c r="AD16" s="53"/>
      <c r="AE16" s="53"/>
      <c r="AF16" s="53"/>
      <c r="AG16" s="53"/>
    </row>
    <row r="17" spans="1:33" ht="15" customHeight="1" x14ac:dyDescent="0.35">
      <c r="A17" s="36" t="s">
        <v>44</v>
      </c>
      <c r="B17" t="s">
        <v>604</v>
      </c>
      <c r="C17" s="52" t="s">
        <v>72</v>
      </c>
      <c r="D17" t="s">
        <v>609</v>
      </c>
      <c r="E17" s="41" t="s">
        <v>605</v>
      </c>
      <c r="F17" t="s">
        <v>73</v>
      </c>
      <c r="G17" t="s">
        <v>600</v>
      </c>
      <c r="H17" s="66" t="s">
        <v>601</v>
      </c>
      <c r="I17" s="66" t="s">
        <v>601</v>
      </c>
      <c r="J17" s="66" t="s">
        <v>601</v>
      </c>
      <c r="K17" s="68" t="s">
        <v>601</v>
      </c>
      <c r="L17" s="66" t="s">
        <v>601</v>
      </c>
      <c r="M17" s="66" t="s">
        <v>601</v>
      </c>
      <c r="N17" s="66" t="s">
        <v>601</v>
      </c>
      <c r="O17" s="66" t="s">
        <v>601</v>
      </c>
      <c r="P17" s="66" t="s">
        <v>601</v>
      </c>
      <c r="Q17" s="66" t="s">
        <v>601</v>
      </c>
      <c r="R17" s="69" t="s">
        <v>601</v>
      </c>
      <c r="S17" s="66" t="s">
        <v>601</v>
      </c>
      <c r="T17" s="67" t="s">
        <v>602</v>
      </c>
      <c r="U17" s="44">
        <f t="shared" ca="1" si="1"/>
        <v>0</v>
      </c>
      <c r="AA17" s="39" t="s">
        <v>81</v>
      </c>
      <c r="AD17" s="53"/>
      <c r="AE17" s="53"/>
      <c r="AF17" s="53"/>
      <c r="AG17" s="53"/>
    </row>
    <row r="18" spans="1:33" ht="15" customHeight="1" x14ac:dyDescent="0.35">
      <c r="A18" s="36" t="s">
        <v>44</v>
      </c>
      <c r="B18" t="s">
        <v>604</v>
      </c>
      <c r="C18" s="52" t="s">
        <v>72</v>
      </c>
      <c r="D18" t="s">
        <v>609</v>
      </c>
      <c r="E18" s="41" t="s">
        <v>605</v>
      </c>
      <c r="F18" t="s">
        <v>73</v>
      </c>
      <c r="G18" t="s">
        <v>600</v>
      </c>
      <c r="H18" s="66" t="s">
        <v>601</v>
      </c>
      <c r="I18" s="66" t="s">
        <v>601</v>
      </c>
      <c r="J18" s="66" t="s">
        <v>601</v>
      </c>
      <c r="K18" s="68" t="s">
        <v>601</v>
      </c>
      <c r="L18" s="66" t="s">
        <v>601</v>
      </c>
      <c r="M18" s="66" t="s">
        <v>601</v>
      </c>
      <c r="N18" s="66" t="s">
        <v>601</v>
      </c>
      <c r="O18" s="66" t="s">
        <v>601</v>
      </c>
      <c r="P18" s="66" t="s">
        <v>601</v>
      </c>
      <c r="Q18" s="66" t="s">
        <v>601</v>
      </c>
      <c r="R18" s="69" t="s">
        <v>601</v>
      </c>
      <c r="S18" s="66" t="s">
        <v>601</v>
      </c>
      <c r="T18" s="67" t="s">
        <v>602</v>
      </c>
      <c r="U18" s="44">
        <f t="shared" ca="1" si="1"/>
        <v>0</v>
      </c>
      <c r="AA18" s="39" t="s">
        <v>140</v>
      </c>
      <c r="AD18" s="53"/>
      <c r="AE18" s="53"/>
      <c r="AF18" s="53"/>
      <c r="AG18" s="53"/>
    </row>
    <row r="19" spans="1:33" ht="15" customHeight="1" x14ac:dyDescent="0.35">
      <c r="A19" s="36" t="s">
        <v>44</v>
      </c>
      <c r="C19" s="54" t="s">
        <v>87</v>
      </c>
      <c r="D19" t="s">
        <v>609</v>
      </c>
      <c r="E19" s="41" t="s">
        <v>606</v>
      </c>
      <c r="F19" t="s">
        <v>73</v>
      </c>
      <c r="G19" t="s">
        <v>600</v>
      </c>
      <c r="H19" s="70" t="s">
        <v>603</v>
      </c>
      <c r="I19" s="66" t="s">
        <v>601</v>
      </c>
      <c r="J19" s="70" t="s">
        <v>603</v>
      </c>
      <c r="K19" s="68" t="s">
        <v>601</v>
      </c>
      <c r="L19" s="66" t="s">
        <v>601</v>
      </c>
      <c r="M19" s="66" t="s">
        <v>601</v>
      </c>
      <c r="N19" s="66" t="s">
        <v>601</v>
      </c>
      <c r="O19" s="66" t="s">
        <v>601</v>
      </c>
      <c r="P19" s="66" t="s">
        <v>601</v>
      </c>
      <c r="Q19" s="70" t="s">
        <v>603</v>
      </c>
      <c r="R19" s="69" t="s">
        <v>601</v>
      </c>
      <c r="S19" s="66" t="s">
        <v>601</v>
      </c>
      <c r="T19" s="67" t="s">
        <v>602</v>
      </c>
      <c r="U19" s="44">
        <f t="shared" ca="1" si="1"/>
        <v>0</v>
      </c>
      <c r="AA19" s="39" t="s">
        <v>140</v>
      </c>
      <c r="AD19" s="53"/>
      <c r="AG19" s="53"/>
    </row>
    <row r="20" spans="1:33" ht="15" customHeight="1" x14ac:dyDescent="0.35">
      <c r="A20" s="36" t="s">
        <v>44</v>
      </c>
      <c r="B20" t="s">
        <v>604</v>
      </c>
      <c r="C20" s="52" t="s">
        <v>72</v>
      </c>
      <c r="D20" t="s">
        <v>609</v>
      </c>
      <c r="E20" s="41" t="s">
        <v>606</v>
      </c>
      <c r="F20" t="s">
        <v>73</v>
      </c>
      <c r="G20" t="s">
        <v>600</v>
      </c>
      <c r="H20" s="66" t="s">
        <v>601</v>
      </c>
      <c r="I20" s="66" t="s">
        <v>601</v>
      </c>
      <c r="J20" s="66" t="s">
        <v>601</v>
      </c>
      <c r="K20" s="68" t="s">
        <v>601</v>
      </c>
      <c r="L20" s="66" t="s">
        <v>601</v>
      </c>
      <c r="M20" s="66" t="s">
        <v>601</v>
      </c>
      <c r="N20" s="66" t="s">
        <v>601</v>
      </c>
      <c r="O20" s="66" t="s">
        <v>601</v>
      </c>
      <c r="P20" s="66" t="s">
        <v>601</v>
      </c>
      <c r="Q20" s="66" t="s">
        <v>601</v>
      </c>
      <c r="R20" s="69" t="s">
        <v>601</v>
      </c>
      <c r="S20" s="66" t="s">
        <v>601</v>
      </c>
      <c r="T20" s="67" t="s">
        <v>602</v>
      </c>
      <c r="U20" s="44">
        <f t="shared" ca="1" si="1"/>
        <v>0</v>
      </c>
      <c r="AA20" s="39" t="s">
        <v>147</v>
      </c>
      <c r="AD20" s="53"/>
      <c r="AE20" s="53"/>
      <c r="AF20" s="53"/>
      <c r="AG20" s="53"/>
    </row>
    <row r="21" spans="1:33" ht="15" customHeight="1" x14ac:dyDescent="0.35">
      <c r="A21" s="36" t="s">
        <v>44</v>
      </c>
      <c r="B21" t="s">
        <v>604</v>
      </c>
      <c r="C21" s="52" t="s">
        <v>72</v>
      </c>
      <c r="D21" t="s">
        <v>609</v>
      </c>
      <c r="E21" s="41" t="s">
        <v>606</v>
      </c>
      <c r="F21" t="s">
        <v>73</v>
      </c>
      <c r="G21" t="s">
        <v>600</v>
      </c>
      <c r="H21" s="66" t="s">
        <v>601</v>
      </c>
      <c r="I21" s="66" t="s">
        <v>601</v>
      </c>
      <c r="J21" s="66" t="s">
        <v>601</v>
      </c>
      <c r="K21" s="68" t="s">
        <v>601</v>
      </c>
      <c r="L21" s="66" t="s">
        <v>601</v>
      </c>
      <c r="M21" s="66" t="s">
        <v>601</v>
      </c>
      <c r="N21" s="66" t="s">
        <v>601</v>
      </c>
      <c r="O21" s="66" t="s">
        <v>601</v>
      </c>
      <c r="P21" s="66" t="s">
        <v>601</v>
      </c>
      <c r="Q21" s="66" t="s">
        <v>601</v>
      </c>
      <c r="R21" s="69" t="s">
        <v>601</v>
      </c>
      <c r="S21" s="66" t="s">
        <v>601</v>
      </c>
      <c r="T21" s="67" t="s">
        <v>602</v>
      </c>
      <c r="U21" s="44">
        <f t="shared" ca="1" si="1"/>
        <v>0</v>
      </c>
      <c r="AA21" s="39" t="s">
        <v>140</v>
      </c>
      <c r="AD21" s="53"/>
      <c r="AE21" s="53"/>
      <c r="AF21" s="53"/>
      <c r="AG21" s="53"/>
    </row>
    <row r="22" spans="1:33" ht="15" customHeight="1" x14ac:dyDescent="0.35">
      <c r="A22" s="36" t="s">
        <v>44</v>
      </c>
      <c r="C22" s="54" t="s">
        <v>87</v>
      </c>
      <c r="D22" t="s">
        <v>609</v>
      </c>
      <c r="E22" s="41" t="s">
        <v>605</v>
      </c>
      <c r="F22" t="s">
        <v>73</v>
      </c>
      <c r="G22" t="s">
        <v>600</v>
      </c>
      <c r="H22" s="66" t="s">
        <v>601</v>
      </c>
      <c r="I22" s="70" t="s">
        <v>603</v>
      </c>
      <c r="J22" s="70" t="s">
        <v>603</v>
      </c>
      <c r="K22" s="68" t="s">
        <v>601</v>
      </c>
      <c r="L22" s="66" t="s">
        <v>601</v>
      </c>
      <c r="M22" s="70" t="s">
        <v>603</v>
      </c>
      <c r="N22" s="66" t="s">
        <v>601</v>
      </c>
      <c r="O22" s="66" t="s">
        <v>601</v>
      </c>
      <c r="P22" s="66" t="s">
        <v>601</v>
      </c>
      <c r="Q22" s="70" t="s">
        <v>603</v>
      </c>
      <c r="R22" s="71" t="s">
        <v>602</v>
      </c>
      <c r="S22" s="67" t="s">
        <v>602</v>
      </c>
      <c r="T22" s="67" t="s">
        <v>602</v>
      </c>
      <c r="U22" s="44">
        <f t="shared" ca="1" si="1"/>
        <v>0</v>
      </c>
      <c r="AA22" s="39" t="s">
        <v>140</v>
      </c>
      <c r="AD22" s="53"/>
      <c r="AG22" s="53"/>
    </row>
    <row r="23" spans="1:33" ht="15" customHeight="1" x14ac:dyDescent="0.35">
      <c r="A23" s="36" t="s">
        <v>44</v>
      </c>
      <c r="B23" t="s">
        <v>604</v>
      </c>
      <c r="C23" s="52" t="s">
        <v>72</v>
      </c>
      <c r="D23" t="s">
        <v>609</v>
      </c>
      <c r="E23" s="41" t="s">
        <v>605</v>
      </c>
      <c r="F23" t="s">
        <v>73</v>
      </c>
      <c r="G23" t="s">
        <v>600</v>
      </c>
      <c r="H23" s="66" t="s">
        <v>601</v>
      </c>
      <c r="I23" s="66" t="s">
        <v>601</v>
      </c>
      <c r="J23" s="66" t="s">
        <v>601</v>
      </c>
      <c r="K23" s="68" t="s">
        <v>601</v>
      </c>
      <c r="L23" s="66" t="s">
        <v>601</v>
      </c>
      <c r="M23" s="66" t="s">
        <v>601</v>
      </c>
      <c r="N23" s="66" t="s">
        <v>601</v>
      </c>
      <c r="O23" s="66" t="s">
        <v>601</v>
      </c>
      <c r="P23" s="66" t="s">
        <v>601</v>
      </c>
      <c r="Q23" s="67" t="s">
        <v>602</v>
      </c>
      <c r="R23" s="71" t="s">
        <v>602</v>
      </c>
      <c r="S23" s="66" t="s">
        <v>601</v>
      </c>
      <c r="T23" s="66" t="s">
        <v>601</v>
      </c>
      <c r="U23" s="44">
        <f t="shared" ca="1" si="1"/>
        <v>0</v>
      </c>
      <c r="AA23" s="39" t="s">
        <v>158</v>
      </c>
      <c r="AD23" s="53"/>
      <c r="AE23" s="53"/>
      <c r="AF23" s="53"/>
      <c r="AG23" s="53"/>
    </row>
    <row r="24" spans="1:33" ht="15" customHeight="1" x14ac:dyDescent="0.35">
      <c r="A24" s="36" t="s">
        <v>44</v>
      </c>
      <c r="C24" s="54" t="s">
        <v>87</v>
      </c>
      <c r="D24" t="s">
        <v>609</v>
      </c>
      <c r="E24" s="41" t="s">
        <v>605</v>
      </c>
      <c r="F24" t="s">
        <v>73</v>
      </c>
      <c r="G24" t="s">
        <v>600</v>
      </c>
      <c r="H24" s="66" t="s">
        <v>601</v>
      </c>
      <c r="I24" s="66" t="s">
        <v>601</v>
      </c>
      <c r="J24" s="66" t="s">
        <v>601</v>
      </c>
      <c r="K24" s="68" t="s">
        <v>601</v>
      </c>
      <c r="L24" s="66" t="s">
        <v>601</v>
      </c>
      <c r="M24" s="66" t="s">
        <v>601</v>
      </c>
      <c r="N24" s="66" t="s">
        <v>601</v>
      </c>
      <c r="O24" s="66" t="s">
        <v>601</v>
      </c>
      <c r="P24" s="66" t="s">
        <v>601</v>
      </c>
      <c r="Q24" s="66" t="s">
        <v>601</v>
      </c>
      <c r="R24" s="69" t="s">
        <v>601</v>
      </c>
      <c r="S24" s="67" t="s">
        <v>602</v>
      </c>
      <c r="T24" s="66" t="s">
        <v>601</v>
      </c>
      <c r="U24" s="44">
        <f t="shared" ca="1" si="1"/>
        <v>0</v>
      </c>
      <c r="AA24" s="39" t="s">
        <v>164</v>
      </c>
      <c r="AD24" s="53"/>
      <c r="AG24" s="53"/>
    </row>
    <row r="25" spans="1:33" ht="15" customHeight="1" x14ac:dyDescent="0.35">
      <c r="A25" s="36" t="s">
        <v>44</v>
      </c>
      <c r="B25" t="s">
        <v>604</v>
      </c>
      <c r="C25" s="52" t="s">
        <v>72</v>
      </c>
      <c r="D25" t="s">
        <v>609</v>
      </c>
      <c r="E25" s="41" t="s">
        <v>606</v>
      </c>
      <c r="F25" t="s">
        <v>73</v>
      </c>
      <c r="G25" t="s">
        <v>600</v>
      </c>
      <c r="H25" s="66" t="s">
        <v>601</v>
      </c>
      <c r="I25" s="66" t="s">
        <v>601</v>
      </c>
      <c r="J25" s="66" t="s">
        <v>601</v>
      </c>
      <c r="K25" s="68" t="s">
        <v>601</v>
      </c>
      <c r="L25" s="66" t="s">
        <v>601</v>
      </c>
      <c r="M25" s="66" t="s">
        <v>601</v>
      </c>
      <c r="N25" s="66" t="s">
        <v>601</v>
      </c>
      <c r="O25" s="66" t="s">
        <v>601</v>
      </c>
      <c r="P25" s="66" t="s">
        <v>601</v>
      </c>
      <c r="Q25" s="66" t="s">
        <v>601</v>
      </c>
      <c r="R25" s="69" t="s">
        <v>601</v>
      </c>
      <c r="S25" s="66" t="s">
        <v>601</v>
      </c>
      <c r="T25" s="66" t="s">
        <v>601</v>
      </c>
      <c r="U25" s="44">
        <f t="shared" ca="1" si="1"/>
        <v>0</v>
      </c>
      <c r="AA25" s="39" t="s">
        <v>164</v>
      </c>
      <c r="AD25" s="53"/>
      <c r="AE25" s="53"/>
      <c r="AF25" s="53"/>
      <c r="AG25" s="53"/>
    </row>
    <row r="26" spans="1:33" ht="15" customHeight="1" x14ac:dyDescent="0.35">
      <c r="A26" s="36" t="s">
        <v>44</v>
      </c>
      <c r="C26" s="54" t="s">
        <v>87</v>
      </c>
      <c r="D26" t="s">
        <v>609</v>
      </c>
      <c r="E26" s="41" t="s">
        <v>606</v>
      </c>
      <c r="F26" t="s">
        <v>73</v>
      </c>
      <c r="G26" t="s">
        <v>600</v>
      </c>
      <c r="H26" s="66" t="s">
        <v>601</v>
      </c>
      <c r="I26" s="66" t="s">
        <v>601</v>
      </c>
      <c r="J26" s="66" t="s">
        <v>601</v>
      </c>
      <c r="K26" s="68" t="s">
        <v>601</v>
      </c>
      <c r="L26" s="66" t="s">
        <v>601</v>
      </c>
      <c r="M26" s="66" t="s">
        <v>601</v>
      </c>
      <c r="N26" s="66" t="s">
        <v>601</v>
      </c>
      <c r="O26" s="66" t="s">
        <v>601</v>
      </c>
      <c r="P26" s="66" t="s">
        <v>601</v>
      </c>
      <c r="Q26" s="70" t="s">
        <v>603</v>
      </c>
      <c r="R26" s="71" t="s">
        <v>602</v>
      </c>
      <c r="S26" s="66" t="s">
        <v>601</v>
      </c>
      <c r="T26" s="66" t="s">
        <v>601</v>
      </c>
      <c r="U26" s="44">
        <f t="shared" ca="1" si="1"/>
        <v>0</v>
      </c>
      <c r="AA26" s="39" t="s">
        <v>158</v>
      </c>
      <c r="AD26" s="53"/>
      <c r="AG26" s="53"/>
    </row>
    <row r="27" spans="1:33" ht="15" customHeight="1" x14ac:dyDescent="0.35">
      <c r="A27" s="36" t="s">
        <v>44</v>
      </c>
      <c r="B27" t="s">
        <v>604</v>
      </c>
      <c r="C27" s="52" t="s">
        <v>72</v>
      </c>
      <c r="D27" t="s">
        <v>609</v>
      </c>
      <c r="E27" s="41" t="s">
        <v>606</v>
      </c>
      <c r="F27" t="s">
        <v>73</v>
      </c>
      <c r="G27" t="s">
        <v>600</v>
      </c>
      <c r="H27" s="66" t="s">
        <v>601</v>
      </c>
      <c r="I27" s="66" t="s">
        <v>601</v>
      </c>
      <c r="J27" s="66" t="s">
        <v>601</v>
      </c>
      <c r="K27" s="68" t="s">
        <v>601</v>
      </c>
      <c r="L27" s="66" t="s">
        <v>601</v>
      </c>
      <c r="M27" s="66" t="s">
        <v>601</v>
      </c>
      <c r="N27" s="66" t="s">
        <v>601</v>
      </c>
      <c r="O27" s="66" t="s">
        <v>601</v>
      </c>
      <c r="P27" s="66" t="s">
        <v>601</v>
      </c>
      <c r="Q27" s="66" t="s">
        <v>601</v>
      </c>
      <c r="R27" s="69" t="s">
        <v>601</v>
      </c>
      <c r="S27" s="66" t="s">
        <v>601</v>
      </c>
      <c r="T27" s="67" t="s">
        <v>602</v>
      </c>
      <c r="U27" s="44">
        <f t="shared" ca="1" si="1"/>
        <v>0</v>
      </c>
      <c r="AA27" s="39" t="s">
        <v>109</v>
      </c>
      <c r="AD27" s="53"/>
      <c r="AE27" s="53"/>
      <c r="AF27" s="53"/>
      <c r="AG27" s="53"/>
    </row>
    <row r="28" spans="1:33" ht="15" customHeight="1" x14ac:dyDescent="0.35">
      <c r="A28" s="36" t="s">
        <v>44</v>
      </c>
      <c r="C28" s="54" t="s">
        <v>87</v>
      </c>
      <c r="D28" t="s">
        <v>609</v>
      </c>
      <c r="E28" s="41" t="s">
        <v>605</v>
      </c>
      <c r="F28" t="s">
        <v>73</v>
      </c>
      <c r="G28" t="s">
        <v>600</v>
      </c>
      <c r="H28" s="70" t="s">
        <v>603</v>
      </c>
      <c r="I28" s="66" t="s">
        <v>601</v>
      </c>
      <c r="J28" s="70" t="s">
        <v>603</v>
      </c>
      <c r="K28" s="68" t="s">
        <v>601</v>
      </c>
      <c r="L28" s="66" t="s">
        <v>601</v>
      </c>
      <c r="M28" s="70" t="s">
        <v>603</v>
      </c>
      <c r="N28" s="66" t="s">
        <v>601</v>
      </c>
      <c r="O28" s="66" t="s">
        <v>601</v>
      </c>
      <c r="P28" s="70" t="s">
        <v>603</v>
      </c>
      <c r="Q28" s="70" t="s">
        <v>603</v>
      </c>
      <c r="R28" s="71" t="s">
        <v>602</v>
      </c>
      <c r="S28" s="67" t="s">
        <v>602</v>
      </c>
      <c r="T28" s="67" t="s">
        <v>602</v>
      </c>
      <c r="U28" s="44">
        <f t="shared" ca="1" si="1"/>
        <v>0</v>
      </c>
      <c r="AA28" s="39" t="s">
        <v>140</v>
      </c>
      <c r="AD28" s="53"/>
      <c r="AG28" s="53"/>
    </row>
    <row r="29" spans="1:33" ht="15" customHeight="1" x14ac:dyDescent="0.35">
      <c r="A29" s="36" t="s">
        <v>44</v>
      </c>
      <c r="B29" t="s">
        <v>604</v>
      </c>
      <c r="C29" s="52" t="s">
        <v>72</v>
      </c>
      <c r="D29" t="s">
        <v>609</v>
      </c>
      <c r="E29" s="41" t="s">
        <v>605</v>
      </c>
      <c r="F29" t="s">
        <v>73</v>
      </c>
      <c r="G29" t="s">
        <v>600</v>
      </c>
      <c r="H29" s="66" t="s">
        <v>601</v>
      </c>
      <c r="I29" s="66" t="s">
        <v>601</v>
      </c>
      <c r="J29" s="66" t="s">
        <v>601</v>
      </c>
      <c r="K29" s="68" t="s">
        <v>601</v>
      </c>
      <c r="L29" s="66" t="s">
        <v>601</v>
      </c>
      <c r="M29" s="66" t="s">
        <v>601</v>
      </c>
      <c r="N29" s="66" t="s">
        <v>601</v>
      </c>
      <c r="O29" s="66" t="s">
        <v>601</v>
      </c>
      <c r="P29" s="66" t="s">
        <v>601</v>
      </c>
      <c r="Q29" s="66" t="s">
        <v>601</v>
      </c>
      <c r="R29" s="69" t="s">
        <v>601</v>
      </c>
      <c r="S29" s="66" t="s">
        <v>601</v>
      </c>
      <c r="T29" s="67" t="s">
        <v>602</v>
      </c>
      <c r="U29" s="44">
        <f t="shared" ca="1" si="1"/>
        <v>0</v>
      </c>
      <c r="AA29" s="39" t="s">
        <v>140</v>
      </c>
      <c r="AD29" s="53"/>
      <c r="AE29" s="53"/>
      <c r="AF29" s="53"/>
      <c r="AG29" s="53"/>
    </row>
    <row r="30" spans="1:33" ht="15" customHeight="1" x14ac:dyDescent="0.35">
      <c r="A30" s="36" t="s">
        <v>44</v>
      </c>
      <c r="B30" t="s">
        <v>604</v>
      </c>
      <c r="C30" s="52" t="s">
        <v>72</v>
      </c>
      <c r="D30" t="s">
        <v>609</v>
      </c>
      <c r="E30" s="41" t="s">
        <v>605</v>
      </c>
      <c r="F30" t="s">
        <v>73</v>
      </c>
      <c r="G30" t="s">
        <v>600</v>
      </c>
      <c r="H30" s="66" t="s">
        <v>601</v>
      </c>
      <c r="I30" s="66" t="s">
        <v>601</v>
      </c>
      <c r="J30" s="66" t="s">
        <v>601</v>
      </c>
      <c r="K30" s="68" t="s">
        <v>601</v>
      </c>
      <c r="L30" s="66" t="s">
        <v>601</v>
      </c>
      <c r="M30" s="66" t="s">
        <v>601</v>
      </c>
      <c r="N30" s="66" t="s">
        <v>601</v>
      </c>
      <c r="O30" s="66" t="s">
        <v>601</v>
      </c>
      <c r="P30" s="66" t="s">
        <v>601</v>
      </c>
      <c r="Q30" s="66" t="s">
        <v>601</v>
      </c>
      <c r="R30" s="69" t="s">
        <v>601</v>
      </c>
      <c r="S30" s="66" t="s">
        <v>601</v>
      </c>
      <c r="T30" s="67" t="s">
        <v>602</v>
      </c>
      <c r="U30" s="44">
        <f t="shared" ca="1" si="1"/>
        <v>0</v>
      </c>
      <c r="AA30" s="39" t="s">
        <v>74</v>
      </c>
      <c r="AD30" s="53"/>
      <c r="AE30" s="53"/>
      <c r="AF30" s="53"/>
      <c r="AG30" s="53"/>
    </row>
    <row r="31" spans="1:33" ht="15" customHeight="1" x14ac:dyDescent="0.35">
      <c r="A31" s="36" t="s">
        <v>44</v>
      </c>
      <c r="C31" s="54" t="s">
        <v>87</v>
      </c>
      <c r="D31" t="s">
        <v>609</v>
      </c>
      <c r="E31" s="41" t="s">
        <v>606</v>
      </c>
      <c r="F31" t="s">
        <v>73</v>
      </c>
      <c r="G31" t="s">
        <v>600</v>
      </c>
      <c r="H31" s="66" t="s">
        <v>601</v>
      </c>
      <c r="I31" s="66" t="s">
        <v>601</v>
      </c>
      <c r="J31" s="70" t="s">
        <v>603</v>
      </c>
      <c r="K31" s="68" t="s">
        <v>601</v>
      </c>
      <c r="L31" s="66" t="s">
        <v>601</v>
      </c>
      <c r="M31" s="66" t="s">
        <v>601</v>
      </c>
      <c r="N31" s="66" t="s">
        <v>601</v>
      </c>
      <c r="O31" s="66" t="s">
        <v>601</v>
      </c>
      <c r="P31" s="70" t="s">
        <v>603</v>
      </c>
      <c r="Q31" s="70" t="s">
        <v>603</v>
      </c>
      <c r="R31" s="69" t="s">
        <v>601</v>
      </c>
      <c r="S31" s="66" t="s">
        <v>601</v>
      </c>
      <c r="T31" s="67" t="s">
        <v>602</v>
      </c>
      <c r="U31" s="44">
        <f t="shared" ca="1" si="1"/>
        <v>0</v>
      </c>
      <c r="AA31" s="39" t="s">
        <v>97</v>
      </c>
      <c r="AD31" s="53"/>
      <c r="AG31" s="53"/>
    </row>
    <row r="32" spans="1:33" ht="15" customHeight="1" x14ac:dyDescent="0.35">
      <c r="A32" s="36" t="s">
        <v>44</v>
      </c>
      <c r="B32" t="s">
        <v>604</v>
      </c>
      <c r="C32" s="52" t="s">
        <v>72</v>
      </c>
      <c r="D32" t="s">
        <v>609</v>
      </c>
      <c r="E32" s="41" t="s">
        <v>606</v>
      </c>
      <c r="F32" t="s">
        <v>73</v>
      </c>
      <c r="G32" t="s">
        <v>600</v>
      </c>
      <c r="H32" s="66" t="s">
        <v>601</v>
      </c>
      <c r="I32" s="66" t="s">
        <v>601</v>
      </c>
      <c r="J32" s="66" t="s">
        <v>601</v>
      </c>
      <c r="K32" s="68" t="s">
        <v>601</v>
      </c>
      <c r="L32" s="66" t="s">
        <v>601</v>
      </c>
      <c r="M32" s="66" t="s">
        <v>601</v>
      </c>
      <c r="N32" s="66" t="s">
        <v>601</v>
      </c>
      <c r="O32" s="66" t="s">
        <v>601</v>
      </c>
      <c r="P32" s="66" t="s">
        <v>601</v>
      </c>
      <c r="Q32" s="66" t="s">
        <v>601</v>
      </c>
      <c r="R32" s="69" t="s">
        <v>601</v>
      </c>
      <c r="S32" s="66" t="s">
        <v>601</v>
      </c>
      <c r="T32" s="67" t="s">
        <v>602</v>
      </c>
      <c r="U32" s="44">
        <f t="shared" ca="1" si="1"/>
        <v>0</v>
      </c>
      <c r="AA32" s="39" t="s">
        <v>115</v>
      </c>
      <c r="AD32" s="53"/>
      <c r="AE32" s="53"/>
      <c r="AF32" s="53"/>
      <c r="AG32" s="53"/>
    </row>
    <row r="33" spans="1:33" ht="15" customHeight="1" x14ac:dyDescent="0.35">
      <c r="A33" s="36" t="s">
        <v>44</v>
      </c>
      <c r="B33" t="s">
        <v>604</v>
      </c>
      <c r="C33" s="52" t="s">
        <v>72</v>
      </c>
      <c r="D33" t="s">
        <v>609</v>
      </c>
      <c r="E33" s="41" t="s">
        <v>606</v>
      </c>
      <c r="F33" t="s">
        <v>73</v>
      </c>
      <c r="G33" t="s">
        <v>600</v>
      </c>
      <c r="H33" s="66" t="s">
        <v>601</v>
      </c>
      <c r="I33" s="66" t="s">
        <v>601</v>
      </c>
      <c r="J33" s="66" t="s">
        <v>601</v>
      </c>
      <c r="K33" s="68" t="s">
        <v>601</v>
      </c>
      <c r="L33" s="66" t="s">
        <v>601</v>
      </c>
      <c r="M33" s="66" t="s">
        <v>601</v>
      </c>
      <c r="N33" s="70" t="s">
        <v>603</v>
      </c>
      <c r="O33" s="66" t="s">
        <v>601</v>
      </c>
      <c r="P33" s="66" t="s">
        <v>601</v>
      </c>
      <c r="Q33" s="67" t="s">
        <v>602</v>
      </c>
      <c r="R33" s="69" t="s">
        <v>601</v>
      </c>
      <c r="S33" s="66" t="s">
        <v>601</v>
      </c>
      <c r="T33" s="67" t="s">
        <v>602</v>
      </c>
      <c r="U33" s="44">
        <f t="shared" ca="1" si="1"/>
        <v>0</v>
      </c>
      <c r="AA33" s="39" t="s">
        <v>188</v>
      </c>
      <c r="AD33" s="53"/>
      <c r="AE33" s="53"/>
      <c r="AF33" s="53"/>
      <c r="AG33" s="53"/>
    </row>
    <row r="34" spans="1:33" ht="15" customHeight="1" x14ac:dyDescent="0.35">
      <c r="A34" s="36" t="s">
        <v>44</v>
      </c>
      <c r="C34" s="54" t="s">
        <v>87</v>
      </c>
      <c r="D34" t="s">
        <v>609</v>
      </c>
      <c r="E34" s="41" t="s">
        <v>605</v>
      </c>
      <c r="F34" t="s">
        <v>73</v>
      </c>
      <c r="G34" t="s">
        <v>600</v>
      </c>
      <c r="H34" s="66" t="s">
        <v>601</v>
      </c>
      <c r="I34" s="70" t="s">
        <v>603</v>
      </c>
      <c r="J34" s="66" t="s">
        <v>601</v>
      </c>
      <c r="K34" s="68" t="s">
        <v>601</v>
      </c>
      <c r="L34" s="66" t="s">
        <v>601</v>
      </c>
      <c r="M34" s="66" t="s">
        <v>601</v>
      </c>
      <c r="N34" s="70" t="s">
        <v>603</v>
      </c>
      <c r="O34" s="66" t="s">
        <v>601</v>
      </c>
      <c r="P34" s="70" t="s">
        <v>603</v>
      </c>
      <c r="Q34" s="70" t="s">
        <v>603</v>
      </c>
      <c r="R34" s="69" t="s">
        <v>601</v>
      </c>
      <c r="S34" s="66" t="s">
        <v>601</v>
      </c>
      <c r="T34" s="66" t="s">
        <v>601</v>
      </c>
      <c r="U34" s="44">
        <f t="shared" ca="1" si="1"/>
        <v>0</v>
      </c>
      <c r="AA34" s="39" t="s">
        <v>194</v>
      </c>
      <c r="AD34" s="53"/>
      <c r="AG34" s="53"/>
    </row>
    <row r="35" spans="1:33" ht="15" customHeight="1" x14ac:dyDescent="0.35">
      <c r="A35" s="36" t="s">
        <v>44</v>
      </c>
      <c r="B35" t="s">
        <v>604</v>
      </c>
      <c r="C35" s="52" t="s">
        <v>72</v>
      </c>
      <c r="D35" t="s">
        <v>609</v>
      </c>
      <c r="E35" s="41" t="s">
        <v>605</v>
      </c>
      <c r="F35" t="s">
        <v>73</v>
      </c>
      <c r="G35" t="s">
        <v>600</v>
      </c>
      <c r="H35" s="66" t="s">
        <v>601</v>
      </c>
      <c r="I35" s="66" t="s">
        <v>601</v>
      </c>
      <c r="J35" s="66" t="s">
        <v>601</v>
      </c>
      <c r="K35" s="68" t="s">
        <v>601</v>
      </c>
      <c r="L35" s="66" t="s">
        <v>601</v>
      </c>
      <c r="M35" s="66" t="s">
        <v>601</v>
      </c>
      <c r="N35" s="66" t="s">
        <v>601</v>
      </c>
      <c r="O35" s="66" t="s">
        <v>601</v>
      </c>
      <c r="P35" s="66" t="s">
        <v>601</v>
      </c>
      <c r="Q35" s="66" t="s">
        <v>601</v>
      </c>
      <c r="R35" s="69" t="s">
        <v>601</v>
      </c>
      <c r="S35" s="66" t="s">
        <v>601</v>
      </c>
      <c r="T35" s="67" t="s">
        <v>602</v>
      </c>
      <c r="U35" s="44">
        <f t="shared" ca="1" si="1"/>
        <v>0</v>
      </c>
      <c r="AA35" s="39" t="s">
        <v>74</v>
      </c>
      <c r="AD35" s="53"/>
      <c r="AE35" s="53"/>
      <c r="AF35" s="53"/>
      <c r="AG35" s="53"/>
    </row>
    <row r="36" spans="1:33" ht="15" customHeight="1" x14ac:dyDescent="0.35">
      <c r="A36" s="36" t="s">
        <v>44</v>
      </c>
      <c r="B36" t="s">
        <v>604</v>
      </c>
      <c r="C36" s="52" t="s">
        <v>72</v>
      </c>
      <c r="D36" t="s">
        <v>609</v>
      </c>
      <c r="E36" s="41" t="s">
        <v>605</v>
      </c>
      <c r="F36" t="s">
        <v>73</v>
      </c>
      <c r="G36" t="s">
        <v>600</v>
      </c>
      <c r="H36" s="66" t="s">
        <v>601</v>
      </c>
      <c r="I36" s="66" t="s">
        <v>601</v>
      </c>
      <c r="J36" s="66" t="s">
        <v>601</v>
      </c>
      <c r="K36" s="68" t="s">
        <v>601</v>
      </c>
      <c r="L36" s="66" t="s">
        <v>601</v>
      </c>
      <c r="M36" s="66" t="s">
        <v>601</v>
      </c>
      <c r="N36" s="66" t="s">
        <v>601</v>
      </c>
      <c r="O36" s="66" t="s">
        <v>601</v>
      </c>
      <c r="P36" s="66" t="s">
        <v>601</v>
      </c>
      <c r="Q36" s="66" t="s">
        <v>601</v>
      </c>
      <c r="R36" s="69" t="s">
        <v>601</v>
      </c>
      <c r="S36" s="66" t="s">
        <v>601</v>
      </c>
      <c r="T36" s="67" t="s">
        <v>602</v>
      </c>
      <c r="U36" s="44">
        <f t="shared" ref="U36:U67" ca="1" si="2">IF(OR(INDIRECT(ADDRESS(ROW(),19,4))="ü",INDIRECT(ADDRESS(ROW(),20,4))="ü"),1,0)</f>
        <v>0</v>
      </c>
      <c r="AA36" s="39" t="s">
        <v>97</v>
      </c>
      <c r="AD36" s="53"/>
      <c r="AE36" s="53"/>
      <c r="AF36" s="53"/>
      <c r="AG36" s="53"/>
    </row>
    <row r="37" spans="1:33" ht="15" customHeight="1" x14ac:dyDescent="0.35">
      <c r="A37" s="36" t="s">
        <v>44</v>
      </c>
      <c r="C37" s="54" t="s">
        <v>87</v>
      </c>
      <c r="D37" t="s">
        <v>609</v>
      </c>
      <c r="E37" s="41" t="s">
        <v>606</v>
      </c>
      <c r="F37" t="s">
        <v>73</v>
      </c>
      <c r="G37" t="s">
        <v>600</v>
      </c>
      <c r="H37" s="66" t="s">
        <v>601</v>
      </c>
      <c r="I37" s="66" t="s">
        <v>601</v>
      </c>
      <c r="J37" s="66" t="s">
        <v>601</v>
      </c>
      <c r="K37" s="68" t="s">
        <v>601</v>
      </c>
      <c r="L37" s="66" t="s">
        <v>601</v>
      </c>
      <c r="M37" s="66" t="s">
        <v>601</v>
      </c>
      <c r="N37" s="66" t="s">
        <v>601</v>
      </c>
      <c r="O37" s="66" t="s">
        <v>601</v>
      </c>
      <c r="P37" s="66" t="s">
        <v>601</v>
      </c>
      <c r="Q37" s="70" t="s">
        <v>603</v>
      </c>
      <c r="R37" s="69" t="s">
        <v>601</v>
      </c>
      <c r="S37" s="66" t="s">
        <v>601</v>
      </c>
      <c r="T37" s="67" t="s">
        <v>602</v>
      </c>
      <c r="U37" s="44">
        <f t="shared" ca="1" si="2"/>
        <v>0</v>
      </c>
      <c r="AA37" s="39" t="s">
        <v>103</v>
      </c>
      <c r="AD37" s="53"/>
      <c r="AG37" s="53"/>
    </row>
    <row r="38" spans="1:33" ht="15" customHeight="1" x14ac:dyDescent="0.35">
      <c r="A38" s="36" t="s">
        <v>44</v>
      </c>
      <c r="B38" t="s">
        <v>604</v>
      </c>
      <c r="C38" s="52" t="s">
        <v>72</v>
      </c>
      <c r="D38" t="s">
        <v>609</v>
      </c>
      <c r="E38" s="41" t="s">
        <v>606</v>
      </c>
      <c r="F38" t="s">
        <v>73</v>
      </c>
      <c r="G38" t="s">
        <v>600</v>
      </c>
      <c r="H38" s="66" t="s">
        <v>601</v>
      </c>
      <c r="I38" s="66" t="s">
        <v>601</v>
      </c>
      <c r="J38" s="66" t="s">
        <v>601</v>
      </c>
      <c r="K38" s="68" t="s">
        <v>601</v>
      </c>
      <c r="L38" s="66" t="s">
        <v>601</v>
      </c>
      <c r="M38" s="66" t="s">
        <v>601</v>
      </c>
      <c r="N38" s="66" t="s">
        <v>601</v>
      </c>
      <c r="O38" s="66" t="s">
        <v>601</v>
      </c>
      <c r="P38" s="66" t="s">
        <v>601</v>
      </c>
      <c r="Q38" s="66" t="s">
        <v>601</v>
      </c>
      <c r="R38" s="69" t="s">
        <v>601</v>
      </c>
      <c r="S38" s="66" t="s">
        <v>601</v>
      </c>
      <c r="T38" s="67" t="s">
        <v>602</v>
      </c>
      <c r="U38" s="44">
        <f t="shared" ca="1" si="2"/>
        <v>0</v>
      </c>
      <c r="AA38" s="39" t="s">
        <v>81</v>
      </c>
      <c r="AD38" s="53"/>
      <c r="AE38" s="53"/>
      <c r="AF38" s="53"/>
      <c r="AG38" s="53"/>
    </row>
    <row r="39" spans="1:33" ht="15" customHeight="1" x14ac:dyDescent="0.35">
      <c r="A39" s="36" t="s">
        <v>44</v>
      </c>
      <c r="B39" t="s">
        <v>604</v>
      </c>
      <c r="C39" s="52" t="s">
        <v>72</v>
      </c>
      <c r="D39" t="s">
        <v>609</v>
      </c>
      <c r="E39" s="41" t="s">
        <v>606</v>
      </c>
      <c r="F39" t="s">
        <v>73</v>
      </c>
      <c r="G39" t="s">
        <v>600</v>
      </c>
      <c r="H39" s="66" t="s">
        <v>601</v>
      </c>
      <c r="I39" s="66" t="s">
        <v>601</v>
      </c>
      <c r="J39" s="66" t="s">
        <v>601</v>
      </c>
      <c r="K39" s="68" t="s">
        <v>601</v>
      </c>
      <c r="L39" s="66" t="s">
        <v>601</v>
      </c>
      <c r="M39" s="66" t="s">
        <v>601</v>
      </c>
      <c r="N39" s="66" t="s">
        <v>601</v>
      </c>
      <c r="O39" s="66" t="s">
        <v>601</v>
      </c>
      <c r="P39" s="66" t="s">
        <v>601</v>
      </c>
      <c r="Q39" s="66" t="s">
        <v>601</v>
      </c>
      <c r="R39" s="69" t="s">
        <v>601</v>
      </c>
      <c r="S39" s="66" t="s">
        <v>601</v>
      </c>
      <c r="T39" s="67" t="s">
        <v>602</v>
      </c>
      <c r="U39" s="44">
        <f t="shared" ca="1" si="2"/>
        <v>0</v>
      </c>
      <c r="AA39" s="39" t="s">
        <v>212</v>
      </c>
      <c r="AD39" s="53"/>
      <c r="AE39" s="53"/>
      <c r="AF39" s="53"/>
      <c r="AG39" s="53"/>
    </row>
    <row r="40" spans="1:33" ht="15" customHeight="1" x14ac:dyDescent="0.35">
      <c r="A40" s="36" t="s">
        <v>44</v>
      </c>
      <c r="C40" s="54" t="s">
        <v>87</v>
      </c>
      <c r="D40" t="s">
        <v>609</v>
      </c>
      <c r="E40" s="41" t="s">
        <v>605</v>
      </c>
      <c r="F40" t="s">
        <v>73</v>
      </c>
      <c r="G40" t="s">
        <v>600</v>
      </c>
      <c r="H40" s="70" t="s">
        <v>603</v>
      </c>
      <c r="I40" s="66" t="s">
        <v>601</v>
      </c>
      <c r="J40" s="70" t="s">
        <v>603</v>
      </c>
      <c r="K40" s="68" t="s">
        <v>601</v>
      </c>
      <c r="L40" s="66" t="s">
        <v>601</v>
      </c>
      <c r="M40" s="66" t="s">
        <v>601</v>
      </c>
      <c r="N40" s="66" t="s">
        <v>601</v>
      </c>
      <c r="O40" s="66" t="s">
        <v>601</v>
      </c>
      <c r="P40" s="66" t="s">
        <v>601</v>
      </c>
      <c r="Q40" s="70" t="s">
        <v>603</v>
      </c>
      <c r="R40" s="69" t="s">
        <v>601</v>
      </c>
      <c r="S40" s="66" t="s">
        <v>601</v>
      </c>
      <c r="T40" s="67" t="s">
        <v>602</v>
      </c>
      <c r="U40" s="44">
        <f t="shared" ca="1" si="2"/>
        <v>0</v>
      </c>
      <c r="AA40" s="39" t="s">
        <v>218</v>
      </c>
      <c r="AD40" s="53"/>
      <c r="AG40" s="53"/>
    </row>
    <row r="41" spans="1:33" ht="15" customHeight="1" x14ac:dyDescent="0.35">
      <c r="A41" s="36" t="s">
        <v>44</v>
      </c>
      <c r="B41" t="s">
        <v>604</v>
      </c>
      <c r="C41" s="52" t="s">
        <v>72</v>
      </c>
      <c r="D41" t="s">
        <v>609</v>
      </c>
      <c r="E41" s="41" t="s">
        <v>605</v>
      </c>
      <c r="F41" t="s">
        <v>73</v>
      </c>
      <c r="G41" t="s">
        <v>600</v>
      </c>
      <c r="H41" s="66" t="s">
        <v>601</v>
      </c>
      <c r="I41" s="66" t="s">
        <v>601</v>
      </c>
      <c r="J41" s="66" t="s">
        <v>601</v>
      </c>
      <c r="K41" s="68" t="s">
        <v>601</v>
      </c>
      <c r="L41" s="66" t="s">
        <v>601</v>
      </c>
      <c r="M41" s="66" t="s">
        <v>601</v>
      </c>
      <c r="N41" s="66" t="s">
        <v>601</v>
      </c>
      <c r="O41" s="66" t="s">
        <v>601</v>
      </c>
      <c r="P41" s="66" t="s">
        <v>601</v>
      </c>
      <c r="Q41" s="66" t="s">
        <v>601</v>
      </c>
      <c r="R41" s="69" t="s">
        <v>601</v>
      </c>
      <c r="S41" s="66" t="s">
        <v>601</v>
      </c>
      <c r="T41" s="67" t="s">
        <v>602</v>
      </c>
      <c r="U41" s="44">
        <f t="shared" ca="1" si="2"/>
        <v>0</v>
      </c>
      <c r="AA41" s="39" t="s">
        <v>220</v>
      </c>
      <c r="AD41" s="53"/>
      <c r="AE41" s="53"/>
      <c r="AF41" s="53"/>
      <c r="AG41" s="53"/>
    </row>
    <row r="42" spans="1:33" ht="15" customHeight="1" x14ac:dyDescent="0.35">
      <c r="A42" s="36" t="s">
        <v>44</v>
      </c>
      <c r="C42" s="54" t="s">
        <v>87</v>
      </c>
      <c r="D42" t="s">
        <v>609</v>
      </c>
      <c r="E42" s="41" t="s">
        <v>605</v>
      </c>
      <c r="F42" t="s">
        <v>73</v>
      </c>
      <c r="G42" t="s">
        <v>600</v>
      </c>
      <c r="H42" s="70" t="s">
        <v>603</v>
      </c>
      <c r="I42" s="70" t="s">
        <v>603</v>
      </c>
      <c r="J42" s="70" t="s">
        <v>603</v>
      </c>
      <c r="K42" s="68" t="s">
        <v>601</v>
      </c>
      <c r="L42" s="66" t="s">
        <v>601</v>
      </c>
      <c r="M42" s="66" t="s">
        <v>601</v>
      </c>
      <c r="N42" s="66" t="s">
        <v>601</v>
      </c>
      <c r="O42" s="66" t="s">
        <v>601</v>
      </c>
      <c r="P42" s="70" t="s">
        <v>603</v>
      </c>
      <c r="Q42" s="70" t="s">
        <v>603</v>
      </c>
      <c r="R42" s="71" t="s">
        <v>602</v>
      </c>
      <c r="S42" s="67" t="s">
        <v>602</v>
      </c>
      <c r="T42" s="67" t="s">
        <v>602</v>
      </c>
      <c r="U42" s="44">
        <f t="shared" ca="1" si="2"/>
        <v>0</v>
      </c>
      <c r="AA42" s="39" t="s">
        <v>226</v>
      </c>
      <c r="AD42" s="53"/>
      <c r="AG42" s="53"/>
    </row>
    <row r="43" spans="1:33" ht="15" customHeight="1" x14ac:dyDescent="0.35">
      <c r="A43" s="36" t="s">
        <v>44</v>
      </c>
      <c r="B43" t="s">
        <v>604</v>
      </c>
      <c r="C43" s="52" t="s">
        <v>72</v>
      </c>
      <c r="D43" t="s">
        <v>609</v>
      </c>
      <c r="E43" s="41" t="s">
        <v>606</v>
      </c>
      <c r="F43" t="s">
        <v>73</v>
      </c>
      <c r="G43" t="s">
        <v>600</v>
      </c>
      <c r="H43" s="66" t="s">
        <v>601</v>
      </c>
      <c r="I43" s="66" t="s">
        <v>601</v>
      </c>
      <c r="J43" s="66" t="s">
        <v>601</v>
      </c>
      <c r="K43" s="68" t="s">
        <v>601</v>
      </c>
      <c r="L43" s="66" t="s">
        <v>601</v>
      </c>
      <c r="M43" s="66" t="s">
        <v>601</v>
      </c>
      <c r="N43" s="66" t="s">
        <v>601</v>
      </c>
      <c r="O43" s="66" t="s">
        <v>601</v>
      </c>
      <c r="P43" s="66" t="s">
        <v>601</v>
      </c>
      <c r="Q43" s="66" t="s">
        <v>601</v>
      </c>
      <c r="R43" s="69" t="s">
        <v>601</v>
      </c>
      <c r="S43" s="66" t="s">
        <v>601</v>
      </c>
      <c r="T43" s="67" t="s">
        <v>602</v>
      </c>
      <c r="U43" s="44">
        <f t="shared" ca="1" si="2"/>
        <v>0</v>
      </c>
      <c r="AA43" s="39" t="s">
        <v>220</v>
      </c>
      <c r="AD43" s="53"/>
      <c r="AE43" s="53"/>
      <c r="AF43" s="53"/>
      <c r="AG43" s="53"/>
    </row>
    <row r="44" spans="1:33" ht="15" customHeight="1" x14ac:dyDescent="0.35">
      <c r="A44" s="36" t="s">
        <v>44</v>
      </c>
      <c r="C44" s="54" t="s">
        <v>87</v>
      </c>
      <c r="D44" t="s">
        <v>609</v>
      </c>
      <c r="E44" s="41" t="s">
        <v>606</v>
      </c>
      <c r="F44" t="s">
        <v>73</v>
      </c>
      <c r="G44" t="s">
        <v>600</v>
      </c>
      <c r="H44" s="66" t="s">
        <v>601</v>
      </c>
      <c r="I44" s="66" t="s">
        <v>601</v>
      </c>
      <c r="J44" s="66" t="s">
        <v>601</v>
      </c>
      <c r="K44" s="68" t="s">
        <v>601</v>
      </c>
      <c r="L44" s="66" t="s">
        <v>601</v>
      </c>
      <c r="M44" s="66" t="s">
        <v>601</v>
      </c>
      <c r="N44" s="66" t="s">
        <v>601</v>
      </c>
      <c r="O44" s="66" t="s">
        <v>601</v>
      </c>
      <c r="P44" s="70" t="s">
        <v>603</v>
      </c>
      <c r="Q44" s="70" t="s">
        <v>603</v>
      </c>
      <c r="R44" s="69" t="s">
        <v>601</v>
      </c>
      <c r="S44" s="66" t="s">
        <v>601</v>
      </c>
      <c r="T44" s="67" t="s">
        <v>602</v>
      </c>
      <c r="U44" s="44">
        <f t="shared" ca="1" si="2"/>
        <v>0</v>
      </c>
      <c r="AA44" s="39" t="s">
        <v>232</v>
      </c>
      <c r="AD44" s="53"/>
      <c r="AG44" s="53"/>
    </row>
    <row r="45" spans="1:33" ht="15" customHeight="1" x14ac:dyDescent="0.35">
      <c r="A45" s="36" t="s">
        <v>44</v>
      </c>
      <c r="B45" t="s">
        <v>604</v>
      </c>
      <c r="C45" s="52" t="s">
        <v>72</v>
      </c>
      <c r="D45" t="s">
        <v>609</v>
      </c>
      <c r="E45" s="41" t="s">
        <v>606</v>
      </c>
      <c r="F45" t="s">
        <v>73</v>
      </c>
      <c r="G45" t="s">
        <v>600</v>
      </c>
      <c r="H45" s="66" t="s">
        <v>601</v>
      </c>
      <c r="I45" s="66" t="s">
        <v>601</v>
      </c>
      <c r="J45" s="66" t="s">
        <v>601</v>
      </c>
      <c r="K45" s="68" t="s">
        <v>601</v>
      </c>
      <c r="L45" s="66" t="s">
        <v>601</v>
      </c>
      <c r="M45" s="66" t="s">
        <v>601</v>
      </c>
      <c r="N45" s="66" t="s">
        <v>601</v>
      </c>
      <c r="O45" s="66" t="s">
        <v>601</v>
      </c>
      <c r="P45" s="66" t="s">
        <v>601</v>
      </c>
      <c r="Q45" s="66" t="s">
        <v>601</v>
      </c>
      <c r="R45" s="69" t="s">
        <v>601</v>
      </c>
      <c r="S45" s="66" t="s">
        <v>601</v>
      </c>
      <c r="T45" s="67" t="s">
        <v>602</v>
      </c>
      <c r="U45" s="44">
        <f t="shared" ca="1" si="2"/>
        <v>0</v>
      </c>
      <c r="AA45" s="39" t="s">
        <v>81</v>
      </c>
      <c r="AD45" s="53"/>
      <c r="AE45" s="53"/>
      <c r="AF45" s="53"/>
      <c r="AG45" s="53"/>
    </row>
    <row r="46" spans="1:33" ht="15" customHeight="1" x14ac:dyDescent="0.35">
      <c r="A46" s="36" t="s">
        <v>44</v>
      </c>
      <c r="C46" s="54" t="s">
        <v>87</v>
      </c>
      <c r="D46" t="s">
        <v>609</v>
      </c>
      <c r="E46" s="41" t="s">
        <v>605</v>
      </c>
      <c r="F46" t="s">
        <v>73</v>
      </c>
      <c r="G46" t="s">
        <v>600</v>
      </c>
      <c r="H46" s="66" t="s">
        <v>601</v>
      </c>
      <c r="I46" s="66" t="s">
        <v>601</v>
      </c>
      <c r="J46" s="66" t="s">
        <v>601</v>
      </c>
      <c r="K46" s="68" t="s">
        <v>601</v>
      </c>
      <c r="L46" s="66" t="s">
        <v>601</v>
      </c>
      <c r="M46" s="66" t="s">
        <v>601</v>
      </c>
      <c r="N46" s="66" t="s">
        <v>601</v>
      </c>
      <c r="O46" s="66" t="s">
        <v>601</v>
      </c>
      <c r="P46" s="70" t="s">
        <v>603</v>
      </c>
      <c r="Q46" s="70" t="s">
        <v>603</v>
      </c>
      <c r="R46" s="69" t="s">
        <v>601</v>
      </c>
      <c r="S46" s="66" t="s">
        <v>601</v>
      </c>
      <c r="T46" s="67" t="s">
        <v>602</v>
      </c>
      <c r="U46" s="44">
        <f t="shared" ca="1" si="2"/>
        <v>0</v>
      </c>
      <c r="AA46" s="39" t="s">
        <v>239</v>
      </c>
      <c r="AD46" s="53"/>
      <c r="AG46" s="53"/>
    </row>
    <row r="47" spans="1:33" ht="15" customHeight="1" x14ac:dyDescent="0.35">
      <c r="A47" s="36" t="s">
        <v>44</v>
      </c>
      <c r="B47" t="s">
        <v>604</v>
      </c>
      <c r="C47" s="52" t="s">
        <v>72</v>
      </c>
      <c r="D47" t="s">
        <v>609</v>
      </c>
      <c r="E47" s="41" t="s">
        <v>605</v>
      </c>
      <c r="F47" t="s">
        <v>73</v>
      </c>
      <c r="G47" t="s">
        <v>600</v>
      </c>
      <c r="H47" s="66" t="s">
        <v>601</v>
      </c>
      <c r="I47" s="66" t="s">
        <v>601</v>
      </c>
      <c r="J47" s="66" t="s">
        <v>601</v>
      </c>
      <c r="K47" s="68" t="s">
        <v>601</v>
      </c>
      <c r="L47" s="66" t="s">
        <v>601</v>
      </c>
      <c r="M47" s="66" t="s">
        <v>601</v>
      </c>
      <c r="N47" s="66" t="s">
        <v>601</v>
      </c>
      <c r="O47" s="66" t="s">
        <v>601</v>
      </c>
      <c r="P47" s="66" t="s">
        <v>601</v>
      </c>
      <c r="Q47" s="67" t="s">
        <v>602</v>
      </c>
      <c r="R47" s="69" t="s">
        <v>601</v>
      </c>
      <c r="S47" s="66" t="s">
        <v>601</v>
      </c>
      <c r="T47" s="67" t="s">
        <v>602</v>
      </c>
      <c r="U47" s="44">
        <f t="shared" ca="1" si="2"/>
        <v>0</v>
      </c>
      <c r="AA47" s="39" t="s">
        <v>97</v>
      </c>
      <c r="AD47" s="53"/>
      <c r="AE47" s="53"/>
      <c r="AF47" s="53"/>
      <c r="AG47" s="53"/>
    </row>
    <row r="48" spans="1:33" ht="15" customHeight="1" x14ac:dyDescent="0.35">
      <c r="A48" s="36" t="s">
        <v>44</v>
      </c>
      <c r="C48" s="54" t="s">
        <v>87</v>
      </c>
      <c r="D48" t="s">
        <v>609</v>
      </c>
      <c r="E48" s="41" t="s">
        <v>605</v>
      </c>
      <c r="F48" t="s">
        <v>73</v>
      </c>
      <c r="G48" t="s">
        <v>600</v>
      </c>
      <c r="H48" s="66" t="s">
        <v>601</v>
      </c>
      <c r="I48" s="66" t="s">
        <v>601</v>
      </c>
      <c r="J48" s="66" t="s">
        <v>601</v>
      </c>
      <c r="K48" s="68" t="s">
        <v>601</v>
      </c>
      <c r="L48" s="66" t="s">
        <v>601</v>
      </c>
      <c r="M48" s="66" t="s">
        <v>601</v>
      </c>
      <c r="N48" s="66" t="s">
        <v>601</v>
      </c>
      <c r="O48" s="66" t="s">
        <v>601</v>
      </c>
      <c r="P48" s="66" t="s">
        <v>601</v>
      </c>
      <c r="Q48" s="66" t="s">
        <v>601</v>
      </c>
      <c r="R48" s="69" t="s">
        <v>601</v>
      </c>
      <c r="S48" s="66" t="s">
        <v>601</v>
      </c>
      <c r="T48" s="67" t="s">
        <v>602</v>
      </c>
      <c r="U48" s="44">
        <f t="shared" ca="1" si="2"/>
        <v>0</v>
      </c>
      <c r="AA48" s="39" t="s">
        <v>109</v>
      </c>
      <c r="AD48" s="53"/>
      <c r="AG48" s="53"/>
    </row>
    <row r="49" spans="1:33" ht="15" customHeight="1" x14ac:dyDescent="0.35">
      <c r="A49" s="36" t="s">
        <v>44</v>
      </c>
      <c r="B49" t="s">
        <v>604</v>
      </c>
      <c r="C49" s="52" t="s">
        <v>72</v>
      </c>
      <c r="D49" t="s">
        <v>609</v>
      </c>
      <c r="E49" s="41" t="s">
        <v>606</v>
      </c>
      <c r="F49" t="s">
        <v>73</v>
      </c>
      <c r="G49" t="s">
        <v>600</v>
      </c>
      <c r="H49" s="66" t="s">
        <v>601</v>
      </c>
      <c r="I49" s="66" t="s">
        <v>601</v>
      </c>
      <c r="J49" s="66" t="s">
        <v>601</v>
      </c>
      <c r="K49" s="68" t="s">
        <v>601</v>
      </c>
      <c r="L49" s="66" t="s">
        <v>601</v>
      </c>
      <c r="M49" s="66" t="s">
        <v>601</v>
      </c>
      <c r="N49" s="66" t="s">
        <v>601</v>
      </c>
      <c r="O49" s="66" t="s">
        <v>601</v>
      </c>
      <c r="P49" s="66" t="s">
        <v>601</v>
      </c>
      <c r="Q49" s="66" t="s">
        <v>601</v>
      </c>
      <c r="R49" s="69" t="s">
        <v>601</v>
      </c>
      <c r="S49" s="66" t="s">
        <v>601</v>
      </c>
      <c r="T49" s="67" t="s">
        <v>602</v>
      </c>
      <c r="U49" s="44">
        <f t="shared" ca="1" si="2"/>
        <v>0</v>
      </c>
      <c r="AA49" s="39" t="s">
        <v>109</v>
      </c>
      <c r="AD49" s="53"/>
      <c r="AE49" s="53"/>
      <c r="AF49" s="53"/>
      <c r="AG49" s="53"/>
    </row>
    <row r="50" spans="1:33" ht="15" customHeight="1" x14ac:dyDescent="0.35">
      <c r="A50" s="36" t="s">
        <v>44</v>
      </c>
      <c r="C50" s="54" t="s">
        <v>87</v>
      </c>
      <c r="D50" t="s">
        <v>609</v>
      </c>
      <c r="E50" s="41" t="s">
        <v>606</v>
      </c>
      <c r="F50" t="s">
        <v>73</v>
      </c>
      <c r="G50" t="s">
        <v>600</v>
      </c>
      <c r="H50" s="66" t="s">
        <v>601</v>
      </c>
      <c r="I50" s="66" t="s">
        <v>601</v>
      </c>
      <c r="J50" s="66" t="s">
        <v>601</v>
      </c>
      <c r="K50" s="68" t="s">
        <v>601</v>
      </c>
      <c r="L50" s="66" t="s">
        <v>601</v>
      </c>
      <c r="M50" s="66" t="s">
        <v>601</v>
      </c>
      <c r="N50" s="66" t="s">
        <v>601</v>
      </c>
      <c r="O50" s="66" t="s">
        <v>601</v>
      </c>
      <c r="P50" s="66" t="s">
        <v>601</v>
      </c>
      <c r="Q50" s="70" t="s">
        <v>603</v>
      </c>
      <c r="R50" s="69" t="s">
        <v>601</v>
      </c>
      <c r="S50" s="66" t="s">
        <v>601</v>
      </c>
      <c r="T50" s="67" t="s">
        <v>602</v>
      </c>
      <c r="U50" s="44">
        <f t="shared" ca="1" si="2"/>
        <v>0</v>
      </c>
      <c r="AA50" s="39" t="s">
        <v>97</v>
      </c>
      <c r="AD50" s="53"/>
      <c r="AG50" s="53"/>
    </row>
    <row r="51" spans="1:33" ht="15" customHeight="1" x14ac:dyDescent="0.35">
      <c r="A51" s="36" t="s">
        <v>44</v>
      </c>
      <c r="B51" t="s">
        <v>604</v>
      </c>
      <c r="C51" s="52" t="s">
        <v>72</v>
      </c>
      <c r="D51" t="s">
        <v>609</v>
      </c>
      <c r="E51" s="41" t="s">
        <v>606</v>
      </c>
      <c r="F51" t="s">
        <v>73</v>
      </c>
      <c r="G51" t="s">
        <v>600</v>
      </c>
      <c r="H51" s="66" t="s">
        <v>601</v>
      </c>
      <c r="I51" s="66" t="s">
        <v>601</v>
      </c>
      <c r="J51" s="66" t="s">
        <v>601</v>
      </c>
      <c r="K51" s="68" t="s">
        <v>601</v>
      </c>
      <c r="L51" s="66" t="s">
        <v>601</v>
      </c>
      <c r="M51" s="66" t="s">
        <v>601</v>
      </c>
      <c r="N51" s="66" t="s">
        <v>601</v>
      </c>
      <c r="O51" s="66" t="s">
        <v>601</v>
      </c>
      <c r="P51" s="66" t="s">
        <v>601</v>
      </c>
      <c r="Q51" s="66" t="s">
        <v>601</v>
      </c>
      <c r="R51" s="69" t="s">
        <v>601</v>
      </c>
      <c r="S51" s="66" t="s">
        <v>601</v>
      </c>
      <c r="T51" s="67" t="s">
        <v>602</v>
      </c>
      <c r="U51" s="44">
        <f t="shared" ca="1" si="2"/>
        <v>0</v>
      </c>
      <c r="AA51" s="39" t="s">
        <v>109</v>
      </c>
      <c r="AD51" s="53"/>
      <c r="AE51" s="53"/>
      <c r="AF51" s="53"/>
      <c r="AG51" s="53"/>
    </row>
    <row r="52" spans="1:33" ht="15" customHeight="1" x14ac:dyDescent="0.35">
      <c r="A52" s="36" t="s">
        <v>44</v>
      </c>
      <c r="C52" s="54" t="s">
        <v>87</v>
      </c>
      <c r="D52" t="s">
        <v>609</v>
      </c>
      <c r="E52" s="41" t="s">
        <v>605</v>
      </c>
      <c r="F52" t="s">
        <v>73</v>
      </c>
      <c r="G52" t="s">
        <v>600</v>
      </c>
      <c r="H52" s="70" t="s">
        <v>603</v>
      </c>
      <c r="I52" s="66" t="s">
        <v>601</v>
      </c>
      <c r="J52" s="70" t="s">
        <v>603</v>
      </c>
      <c r="K52" s="68" t="s">
        <v>601</v>
      </c>
      <c r="L52" s="66" t="s">
        <v>601</v>
      </c>
      <c r="M52" s="66" t="s">
        <v>601</v>
      </c>
      <c r="N52" s="66" t="s">
        <v>601</v>
      </c>
      <c r="O52" s="66" t="s">
        <v>601</v>
      </c>
      <c r="P52" s="66" t="s">
        <v>601</v>
      </c>
      <c r="Q52" s="70" t="s">
        <v>603</v>
      </c>
      <c r="R52" s="69" t="s">
        <v>601</v>
      </c>
      <c r="S52" s="66" t="s">
        <v>601</v>
      </c>
      <c r="T52" s="67" t="s">
        <v>602</v>
      </c>
      <c r="U52" s="44">
        <f t="shared" ca="1" si="2"/>
        <v>0</v>
      </c>
      <c r="AA52" s="39" t="s">
        <v>81</v>
      </c>
      <c r="AD52" s="53"/>
      <c r="AG52" s="53"/>
    </row>
    <row r="53" spans="1:33" ht="15" customHeight="1" x14ac:dyDescent="0.35">
      <c r="A53" s="36" t="s">
        <v>44</v>
      </c>
      <c r="B53" t="s">
        <v>604</v>
      </c>
      <c r="C53" s="52" t="s">
        <v>72</v>
      </c>
      <c r="D53" t="s">
        <v>609</v>
      </c>
      <c r="E53" s="41" t="s">
        <v>605</v>
      </c>
      <c r="F53" t="s">
        <v>73</v>
      </c>
      <c r="G53" t="s">
        <v>600</v>
      </c>
      <c r="H53" s="66" t="s">
        <v>601</v>
      </c>
      <c r="I53" s="66" t="s">
        <v>601</v>
      </c>
      <c r="J53" s="66" t="s">
        <v>601</v>
      </c>
      <c r="K53" s="68" t="s">
        <v>601</v>
      </c>
      <c r="L53" s="66" t="s">
        <v>601</v>
      </c>
      <c r="M53" s="66" t="s">
        <v>601</v>
      </c>
      <c r="N53" s="66" t="s">
        <v>601</v>
      </c>
      <c r="O53" s="66" t="s">
        <v>601</v>
      </c>
      <c r="P53" s="66" t="s">
        <v>601</v>
      </c>
      <c r="Q53" s="66" t="s">
        <v>601</v>
      </c>
      <c r="R53" s="69" t="s">
        <v>601</v>
      </c>
      <c r="S53" s="66" t="s">
        <v>601</v>
      </c>
      <c r="T53" s="67" t="s">
        <v>602</v>
      </c>
      <c r="U53" s="44">
        <f t="shared" ca="1" si="2"/>
        <v>0</v>
      </c>
      <c r="AA53" s="39" t="s">
        <v>257</v>
      </c>
      <c r="AD53" s="53"/>
      <c r="AE53" s="53"/>
      <c r="AF53" s="53"/>
      <c r="AG53" s="53"/>
    </row>
    <row r="54" spans="1:33" ht="15" customHeight="1" x14ac:dyDescent="0.35">
      <c r="A54" s="36" t="s">
        <v>44</v>
      </c>
      <c r="C54" s="54" t="s">
        <v>87</v>
      </c>
      <c r="D54" t="s">
        <v>609</v>
      </c>
      <c r="E54" s="41" t="s">
        <v>605</v>
      </c>
      <c r="F54" t="s">
        <v>73</v>
      </c>
      <c r="G54" t="s">
        <v>600</v>
      </c>
      <c r="H54" s="70" t="s">
        <v>603</v>
      </c>
      <c r="I54" s="70" t="s">
        <v>603</v>
      </c>
      <c r="J54" s="70" t="s">
        <v>603</v>
      </c>
      <c r="K54" s="68" t="s">
        <v>601</v>
      </c>
      <c r="L54" s="66" t="s">
        <v>601</v>
      </c>
      <c r="M54" s="70" t="s">
        <v>603</v>
      </c>
      <c r="N54" s="66" t="s">
        <v>601</v>
      </c>
      <c r="O54" s="66" t="s">
        <v>601</v>
      </c>
      <c r="P54" s="66" t="s">
        <v>601</v>
      </c>
      <c r="Q54" s="70" t="s">
        <v>603</v>
      </c>
      <c r="R54" s="71" t="s">
        <v>602</v>
      </c>
      <c r="S54" s="67" t="s">
        <v>602</v>
      </c>
      <c r="T54" s="67" t="s">
        <v>602</v>
      </c>
      <c r="U54" s="44">
        <f t="shared" ca="1" si="2"/>
        <v>0</v>
      </c>
      <c r="AA54" s="39" t="s">
        <v>140</v>
      </c>
      <c r="AD54" s="53"/>
      <c r="AG54" s="53"/>
    </row>
    <row r="55" spans="1:33" ht="15" customHeight="1" x14ac:dyDescent="0.35">
      <c r="A55" s="36" t="s">
        <v>44</v>
      </c>
      <c r="B55" t="s">
        <v>604</v>
      </c>
      <c r="C55" s="52" t="s">
        <v>72</v>
      </c>
      <c r="D55" t="s">
        <v>609</v>
      </c>
      <c r="E55" s="41" t="s">
        <v>606</v>
      </c>
      <c r="F55" t="s">
        <v>73</v>
      </c>
      <c r="G55" t="s">
        <v>600</v>
      </c>
      <c r="H55" s="66" t="s">
        <v>601</v>
      </c>
      <c r="I55" s="66" t="s">
        <v>601</v>
      </c>
      <c r="J55" s="66" t="s">
        <v>601</v>
      </c>
      <c r="K55" s="68" t="s">
        <v>601</v>
      </c>
      <c r="L55" s="66" t="s">
        <v>601</v>
      </c>
      <c r="M55" s="66" t="s">
        <v>601</v>
      </c>
      <c r="N55" s="66" t="s">
        <v>601</v>
      </c>
      <c r="O55" s="66" t="s">
        <v>601</v>
      </c>
      <c r="P55" s="66" t="s">
        <v>601</v>
      </c>
      <c r="Q55" s="66" t="s">
        <v>601</v>
      </c>
      <c r="R55" s="69" t="s">
        <v>601</v>
      </c>
      <c r="S55" s="66" t="s">
        <v>601</v>
      </c>
      <c r="T55" s="67" t="s">
        <v>602</v>
      </c>
      <c r="U55" s="44">
        <f t="shared" ca="1" si="2"/>
        <v>0</v>
      </c>
      <c r="AA55" s="39" t="s">
        <v>239</v>
      </c>
      <c r="AD55" s="53"/>
      <c r="AE55" s="53"/>
      <c r="AF55" s="53"/>
      <c r="AG55" s="53"/>
    </row>
    <row r="56" spans="1:33" ht="15" customHeight="1" x14ac:dyDescent="0.35">
      <c r="A56" s="36" t="s">
        <v>44</v>
      </c>
      <c r="B56" t="s">
        <v>604</v>
      </c>
      <c r="C56" s="52" t="s">
        <v>72</v>
      </c>
      <c r="D56" t="s">
        <v>609</v>
      </c>
      <c r="E56" s="41" t="s">
        <v>606</v>
      </c>
      <c r="F56" t="s">
        <v>73</v>
      </c>
      <c r="G56" t="s">
        <v>600</v>
      </c>
      <c r="H56" s="66" t="s">
        <v>601</v>
      </c>
      <c r="I56" s="66" t="s">
        <v>601</v>
      </c>
      <c r="J56" s="66" t="s">
        <v>601</v>
      </c>
      <c r="K56" s="68" t="s">
        <v>601</v>
      </c>
      <c r="L56" s="66" t="s">
        <v>601</v>
      </c>
      <c r="M56" s="66" t="s">
        <v>601</v>
      </c>
      <c r="N56" s="66" t="s">
        <v>601</v>
      </c>
      <c r="O56" s="66" t="s">
        <v>601</v>
      </c>
      <c r="P56" s="66" t="s">
        <v>601</v>
      </c>
      <c r="Q56" s="66" t="s">
        <v>601</v>
      </c>
      <c r="R56" s="69" t="s">
        <v>601</v>
      </c>
      <c r="S56" s="66" t="s">
        <v>601</v>
      </c>
      <c r="T56" s="67" t="s">
        <v>602</v>
      </c>
      <c r="U56" s="44">
        <f t="shared" ca="1" si="2"/>
        <v>0</v>
      </c>
      <c r="AA56" s="39" t="s">
        <v>109</v>
      </c>
      <c r="AD56" s="53"/>
      <c r="AE56" s="53"/>
      <c r="AF56" s="53"/>
      <c r="AG56" s="53"/>
    </row>
    <row r="57" spans="1:33" ht="15" customHeight="1" x14ac:dyDescent="0.35">
      <c r="A57" s="36" t="s">
        <v>44</v>
      </c>
      <c r="B57" t="s">
        <v>604</v>
      </c>
      <c r="C57" s="52" t="s">
        <v>72</v>
      </c>
      <c r="D57" t="s">
        <v>609</v>
      </c>
      <c r="E57" s="41" t="s">
        <v>606</v>
      </c>
      <c r="F57" t="s">
        <v>73</v>
      </c>
      <c r="G57" t="s">
        <v>600</v>
      </c>
      <c r="H57" s="66" t="s">
        <v>601</v>
      </c>
      <c r="I57" s="66" t="s">
        <v>601</v>
      </c>
      <c r="J57" s="66" t="s">
        <v>601</v>
      </c>
      <c r="K57" s="68" t="s">
        <v>601</v>
      </c>
      <c r="L57" s="66" t="s">
        <v>601</v>
      </c>
      <c r="M57" s="72" t="s">
        <v>603</v>
      </c>
      <c r="N57" s="66" t="s">
        <v>601</v>
      </c>
      <c r="O57" s="66" t="s">
        <v>601</v>
      </c>
      <c r="P57" s="66" t="s">
        <v>601</v>
      </c>
      <c r="Q57" s="66" t="s">
        <v>601</v>
      </c>
      <c r="R57" s="71" t="s">
        <v>602</v>
      </c>
      <c r="S57" s="67" t="s">
        <v>602</v>
      </c>
      <c r="T57" s="66" t="s">
        <v>601</v>
      </c>
      <c r="U57" s="44">
        <f t="shared" ca="1" si="2"/>
        <v>0</v>
      </c>
      <c r="AA57" s="39" t="s">
        <v>103</v>
      </c>
      <c r="AD57" s="53"/>
      <c r="AE57" s="53"/>
      <c r="AF57" s="53"/>
      <c r="AG57" s="53"/>
    </row>
    <row r="58" spans="1:33" ht="15" customHeight="1" x14ac:dyDescent="0.35">
      <c r="A58" s="36" t="s">
        <v>44</v>
      </c>
      <c r="C58" s="54" t="s">
        <v>87</v>
      </c>
      <c r="D58" t="s">
        <v>609</v>
      </c>
      <c r="E58" s="41" t="s">
        <v>605</v>
      </c>
      <c r="F58" t="s">
        <v>73</v>
      </c>
      <c r="G58" t="s">
        <v>600</v>
      </c>
      <c r="H58" s="66" t="s">
        <v>601</v>
      </c>
      <c r="I58" s="66" t="s">
        <v>601</v>
      </c>
      <c r="J58" s="70" t="s">
        <v>603</v>
      </c>
      <c r="K58" s="68" t="s">
        <v>601</v>
      </c>
      <c r="L58" s="66" t="s">
        <v>601</v>
      </c>
      <c r="M58" s="70" t="s">
        <v>603</v>
      </c>
      <c r="N58" s="66" t="s">
        <v>601</v>
      </c>
      <c r="O58" s="66" t="s">
        <v>601</v>
      </c>
      <c r="P58" s="66" t="s">
        <v>601</v>
      </c>
      <c r="Q58" s="70" t="s">
        <v>603</v>
      </c>
      <c r="R58" s="71" t="s">
        <v>602</v>
      </c>
      <c r="S58" s="67" t="s">
        <v>602</v>
      </c>
      <c r="T58" s="67" t="s">
        <v>602</v>
      </c>
      <c r="U58" s="44">
        <f t="shared" ca="1" si="2"/>
        <v>0</v>
      </c>
      <c r="AA58" s="39" t="s">
        <v>81</v>
      </c>
      <c r="AD58" s="53"/>
      <c r="AG58" s="53"/>
    </row>
    <row r="59" spans="1:33" ht="15" customHeight="1" x14ac:dyDescent="0.35">
      <c r="A59" s="36" t="s">
        <v>44</v>
      </c>
      <c r="C59" s="55" t="s">
        <v>277</v>
      </c>
      <c r="D59" t="s">
        <v>609</v>
      </c>
      <c r="E59" s="41" t="s">
        <v>605</v>
      </c>
      <c r="F59" t="s">
        <v>278</v>
      </c>
      <c r="G59" t="s">
        <v>600</v>
      </c>
      <c r="H59" s="66" t="s">
        <v>601</v>
      </c>
      <c r="I59" s="66" t="s">
        <v>601</v>
      </c>
      <c r="J59" s="66" t="s">
        <v>601</v>
      </c>
      <c r="K59" s="68" t="s">
        <v>601</v>
      </c>
      <c r="L59" s="66" t="s">
        <v>601</v>
      </c>
      <c r="M59" s="66" t="s">
        <v>601</v>
      </c>
      <c r="N59" s="66" t="s">
        <v>601</v>
      </c>
      <c r="O59" s="66" t="s">
        <v>601</v>
      </c>
      <c r="P59" s="66" t="s">
        <v>601</v>
      </c>
      <c r="Q59" s="66" t="s">
        <v>601</v>
      </c>
      <c r="R59" s="69" t="s">
        <v>601</v>
      </c>
      <c r="S59" s="66" t="s">
        <v>601</v>
      </c>
      <c r="T59" s="67" t="s">
        <v>602</v>
      </c>
      <c r="U59" s="44">
        <f t="shared" ca="1" si="2"/>
        <v>0</v>
      </c>
      <c r="AA59" s="53"/>
      <c r="AD59" s="53"/>
      <c r="AG59" s="53"/>
    </row>
    <row r="60" spans="1:33" ht="15" customHeight="1" x14ac:dyDescent="0.35">
      <c r="A60" s="36" t="s">
        <v>44</v>
      </c>
      <c r="B60" t="s">
        <v>604</v>
      </c>
      <c r="C60" s="52" t="s">
        <v>72</v>
      </c>
      <c r="D60" t="s">
        <v>609</v>
      </c>
      <c r="E60" s="41" t="s">
        <v>605</v>
      </c>
      <c r="F60" t="s">
        <v>73</v>
      </c>
      <c r="G60" t="s">
        <v>600</v>
      </c>
      <c r="H60" s="66" t="s">
        <v>601</v>
      </c>
      <c r="I60" s="66" t="s">
        <v>601</v>
      </c>
      <c r="J60" s="66" t="s">
        <v>601</v>
      </c>
      <c r="K60" s="68" t="s">
        <v>601</v>
      </c>
      <c r="L60" s="66" t="s">
        <v>601</v>
      </c>
      <c r="M60" s="66" t="s">
        <v>601</v>
      </c>
      <c r="N60" s="66" t="s">
        <v>601</v>
      </c>
      <c r="O60" s="66" t="s">
        <v>601</v>
      </c>
      <c r="P60" s="66" t="s">
        <v>601</v>
      </c>
      <c r="Q60" s="66" t="s">
        <v>601</v>
      </c>
      <c r="R60" s="69" t="s">
        <v>601</v>
      </c>
      <c r="S60" s="66" t="s">
        <v>601</v>
      </c>
      <c r="T60" s="67" t="s">
        <v>602</v>
      </c>
      <c r="U60" s="44">
        <f t="shared" ca="1" si="2"/>
        <v>0</v>
      </c>
      <c r="AA60" s="39" t="s">
        <v>280</v>
      </c>
      <c r="AD60" s="53"/>
      <c r="AE60" s="53"/>
      <c r="AF60" s="53"/>
      <c r="AG60" s="53"/>
    </row>
    <row r="61" spans="1:33" ht="15" customHeight="1" x14ac:dyDescent="0.35">
      <c r="A61" s="36" t="s">
        <v>44</v>
      </c>
      <c r="B61" t="s">
        <v>604</v>
      </c>
      <c r="C61" s="52" t="s">
        <v>72</v>
      </c>
      <c r="D61" t="s">
        <v>609</v>
      </c>
      <c r="E61" s="41" t="s">
        <v>606</v>
      </c>
      <c r="F61" t="s">
        <v>73</v>
      </c>
      <c r="G61" t="s">
        <v>600</v>
      </c>
      <c r="H61" s="66" t="s">
        <v>601</v>
      </c>
      <c r="I61" s="66" t="s">
        <v>601</v>
      </c>
      <c r="J61" s="66" t="s">
        <v>601</v>
      </c>
      <c r="K61" s="68" t="s">
        <v>601</v>
      </c>
      <c r="L61" s="66" t="s">
        <v>601</v>
      </c>
      <c r="M61" s="66" t="s">
        <v>601</v>
      </c>
      <c r="N61" s="66" t="s">
        <v>601</v>
      </c>
      <c r="O61" s="67" t="s">
        <v>602</v>
      </c>
      <c r="P61" s="66" t="s">
        <v>601</v>
      </c>
      <c r="Q61" s="66" t="s">
        <v>601</v>
      </c>
      <c r="R61" s="69" t="s">
        <v>601</v>
      </c>
      <c r="S61" s="66" t="s">
        <v>601</v>
      </c>
      <c r="T61" s="67" t="s">
        <v>602</v>
      </c>
      <c r="U61" s="44">
        <f t="shared" ca="1" si="2"/>
        <v>0</v>
      </c>
      <c r="AA61" s="39" t="s">
        <v>147</v>
      </c>
      <c r="AD61" s="53"/>
      <c r="AE61" s="53"/>
      <c r="AF61" s="53"/>
      <c r="AG61" s="53"/>
    </row>
    <row r="62" spans="1:33" ht="15" customHeight="1" x14ac:dyDescent="0.35">
      <c r="A62" s="36" t="s">
        <v>44</v>
      </c>
      <c r="B62" t="s">
        <v>604</v>
      </c>
      <c r="C62" s="52" t="s">
        <v>72</v>
      </c>
      <c r="D62" t="s">
        <v>609</v>
      </c>
      <c r="E62" s="41" t="s">
        <v>606</v>
      </c>
      <c r="F62" t="s">
        <v>73</v>
      </c>
      <c r="G62" t="s">
        <v>600</v>
      </c>
      <c r="H62" s="66" t="s">
        <v>601</v>
      </c>
      <c r="I62" s="66" t="s">
        <v>601</v>
      </c>
      <c r="J62" s="66" t="s">
        <v>601</v>
      </c>
      <c r="K62" s="68" t="s">
        <v>601</v>
      </c>
      <c r="L62" s="66" t="s">
        <v>601</v>
      </c>
      <c r="M62" s="66" t="s">
        <v>601</v>
      </c>
      <c r="N62" s="66" t="s">
        <v>601</v>
      </c>
      <c r="O62" s="66" t="s">
        <v>601</v>
      </c>
      <c r="P62" s="66" t="s">
        <v>601</v>
      </c>
      <c r="Q62" s="66" t="s">
        <v>601</v>
      </c>
      <c r="R62" s="69" t="s">
        <v>601</v>
      </c>
      <c r="S62" s="66" t="s">
        <v>601</v>
      </c>
      <c r="T62" s="67" t="s">
        <v>602</v>
      </c>
      <c r="U62" s="44">
        <f t="shared" ca="1" si="2"/>
        <v>0</v>
      </c>
      <c r="AA62" s="39" t="s">
        <v>291</v>
      </c>
      <c r="AD62" s="53"/>
      <c r="AE62" s="53"/>
      <c r="AF62" s="53"/>
      <c r="AG62" s="53"/>
    </row>
    <row r="63" spans="1:33" ht="15" customHeight="1" x14ac:dyDescent="0.35">
      <c r="A63" s="36" t="s">
        <v>44</v>
      </c>
      <c r="C63" s="54" t="s">
        <v>87</v>
      </c>
      <c r="D63" t="s">
        <v>609</v>
      </c>
      <c r="E63" s="41" t="s">
        <v>606</v>
      </c>
      <c r="F63" t="s">
        <v>73</v>
      </c>
      <c r="G63" t="s">
        <v>600</v>
      </c>
      <c r="H63" s="66" t="s">
        <v>601</v>
      </c>
      <c r="I63" s="66" t="s">
        <v>601</v>
      </c>
      <c r="J63" s="66" t="s">
        <v>601</v>
      </c>
      <c r="K63" s="68" t="s">
        <v>601</v>
      </c>
      <c r="L63" s="66" t="s">
        <v>601</v>
      </c>
      <c r="M63" s="70" t="s">
        <v>603</v>
      </c>
      <c r="N63" s="66" t="s">
        <v>601</v>
      </c>
      <c r="O63" s="66" t="s">
        <v>601</v>
      </c>
      <c r="P63" s="66" t="s">
        <v>601</v>
      </c>
      <c r="Q63" s="70" t="s">
        <v>603</v>
      </c>
      <c r="R63" s="71" t="s">
        <v>602</v>
      </c>
      <c r="S63" s="67" t="s">
        <v>602</v>
      </c>
      <c r="T63" s="67" t="s">
        <v>602</v>
      </c>
      <c r="U63" s="44">
        <f t="shared" ca="1" si="2"/>
        <v>0</v>
      </c>
      <c r="AA63" s="39" t="s">
        <v>115</v>
      </c>
      <c r="AD63" s="53"/>
      <c r="AG63" s="53"/>
    </row>
    <row r="64" spans="1:33" ht="15" customHeight="1" x14ac:dyDescent="0.35">
      <c r="A64" s="36" t="s">
        <v>44</v>
      </c>
      <c r="B64" t="s">
        <v>604</v>
      </c>
      <c r="C64" s="52" t="s">
        <v>72</v>
      </c>
      <c r="D64" t="s">
        <v>609</v>
      </c>
      <c r="E64" s="41" t="s">
        <v>605</v>
      </c>
      <c r="F64" t="s">
        <v>73</v>
      </c>
      <c r="G64" t="s">
        <v>600</v>
      </c>
      <c r="H64" s="66" t="s">
        <v>601</v>
      </c>
      <c r="I64" s="66" t="s">
        <v>601</v>
      </c>
      <c r="J64" s="66" t="s">
        <v>601</v>
      </c>
      <c r="K64" s="68" t="s">
        <v>601</v>
      </c>
      <c r="L64" s="66" t="s">
        <v>601</v>
      </c>
      <c r="M64" s="66" t="s">
        <v>601</v>
      </c>
      <c r="N64" s="66" t="s">
        <v>601</v>
      </c>
      <c r="O64" s="66" t="s">
        <v>601</v>
      </c>
      <c r="P64" s="66" t="s">
        <v>601</v>
      </c>
      <c r="Q64" s="66" t="s">
        <v>601</v>
      </c>
      <c r="R64" s="69" t="s">
        <v>601</v>
      </c>
      <c r="S64" s="66" t="s">
        <v>601</v>
      </c>
      <c r="T64" s="67" t="s">
        <v>602</v>
      </c>
      <c r="U64" s="44">
        <f t="shared" ca="1" si="2"/>
        <v>0</v>
      </c>
      <c r="AA64" s="39" t="s">
        <v>74</v>
      </c>
      <c r="AD64" s="53"/>
      <c r="AE64" s="53"/>
      <c r="AF64" s="53"/>
      <c r="AG64" s="53"/>
    </row>
    <row r="65" spans="1:33" ht="15" customHeight="1" x14ac:dyDescent="0.35">
      <c r="A65" s="36" t="s">
        <v>44</v>
      </c>
      <c r="B65" t="s">
        <v>604</v>
      </c>
      <c r="C65" s="52" t="s">
        <v>72</v>
      </c>
      <c r="D65" t="s">
        <v>609</v>
      </c>
      <c r="E65" s="41" t="s">
        <v>605</v>
      </c>
      <c r="F65" t="s">
        <v>73</v>
      </c>
      <c r="G65" t="s">
        <v>600</v>
      </c>
      <c r="H65" s="66" t="s">
        <v>601</v>
      </c>
      <c r="I65" s="66" t="s">
        <v>601</v>
      </c>
      <c r="J65" s="66" t="s">
        <v>601</v>
      </c>
      <c r="K65" s="68" t="s">
        <v>601</v>
      </c>
      <c r="L65" s="66" t="s">
        <v>601</v>
      </c>
      <c r="M65" s="66" t="s">
        <v>601</v>
      </c>
      <c r="N65" s="66" t="s">
        <v>601</v>
      </c>
      <c r="O65" s="66" t="s">
        <v>601</v>
      </c>
      <c r="P65" s="66" t="s">
        <v>601</v>
      </c>
      <c r="Q65" s="66" t="s">
        <v>601</v>
      </c>
      <c r="R65" s="69" t="s">
        <v>601</v>
      </c>
      <c r="S65" s="66" t="s">
        <v>601</v>
      </c>
      <c r="T65" s="67" t="s">
        <v>602</v>
      </c>
      <c r="U65" s="44">
        <f t="shared" ca="1" si="2"/>
        <v>0</v>
      </c>
      <c r="AA65" s="39" t="s">
        <v>103</v>
      </c>
      <c r="AD65" s="53"/>
      <c r="AE65" s="53"/>
      <c r="AF65" s="53"/>
      <c r="AG65" s="53"/>
    </row>
    <row r="66" spans="1:33" ht="15" customHeight="1" x14ac:dyDescent="0.35">
      <c r="A66" s="36" t="s">
        <v>44</v>
      </c>
      <c r="C66" s="54" t="s">
        <v>87</v>
      </c>
      <c r="D66" t="s">
        <v>609</v>
      </c>
      <c r="E66" s="41" t="s">
        <v>605</v>
      </c>
      <c r="F66" t="s">
        <v>73</v>
      </c>
      <c r="G66" t="s">
        <v>600</v>
      </c>
      <c r="H66" s="70" t="s">
        <v>603</v>
      </c>
      <c r="I66" s="66" t="s">
        <v>601</v>
      </c>
      <c r="J66" s="66" t="s">
        <v>601</v>
      </c>
      <c r="K66" s="68" t="s">
        <v>601</v>
      </c>
      <c r="L66" s="66" t="s">
        <v>601</v>
      </c>
      <c r="M66" s="66" t="s">
        <v>601</v>
      </c>
      <c r="N66" s="66" t="s">
        <v>601</v>
      </c>
      <c r="O66" s="66" t="s">
        <v>601</v>
      </c>
      <c r="P66" s="66" t="s">
        <v>601</v>
      </c>
      <c r="Q66" s="70" t="s">
        <v>603</v>
      </c>
      <c r="R66" s="69" t="s">
        <v>601</v>
      </c>
      <c r="S66" s="66" t="s">
        <v>601</v>
      </c>
      <c r="T66" s="67" t="s">
        <v>602</v>
      </c>
      <c r="U66" s="44">
        <f t="shared" ca="1" si="2"/>
        <v>0</v>
      </c>
      <c r="AA66" s="39" t="s">
        <v>88</v>
      </c>
      <c r="AD66" s="53"/>
      <c r="AG66" s="53"/>
    </row>
    <row r="67" spans="1:33" ht="15" customHeight="1" x14ac:dyDescent="0.35">
      <c r="A67" s="36" t="s">
        <v>44</v>
      </c>
      <c r="B67" t="s">
        <v>604</v>
      </c>
      <c r="C67" s="52" t="s">
        <v>72</v>
      </c>
      <c r="D67" t="s">
        <v>609</v>
      </c>
      <c r="E67" s="41" t="s">
        <v>606</v>
      </c>
      <c r="F67" t="s">
        <v>73</v>
      </c>
      <c r="G67" t="s">
        <v>600</v>
      </c>
      <c r="H67" s="66" t="s">
        <v>601</v>
      </c>
      <c r="I67" s="66" t="s">
        <v>601</v>
      </c>
      <c r="J67" s="66" t="s">
        <v>601</v>
      </c>
      <c r="K67" s="68" t="s">
        <v>601</v>
      </c>
      <c r="L67" s="66" t="s">
        <v>601</v>
      </c>
      <c r="M67" s="66" t="s">
        <v>601</v>
      </c>
      <c r="N67" s="66" t="s">
        <v>601</v>
      </c>
      <c r="O67" s="66" t="s">
        <v>601</v>
      </c>
      <c r="P67" s="66" t="s">
        <v>601</v>
      </c>
      <c r="Q67" s="66" t="s">
        <v>601</v>
      </c>
      <c r="R67" s="69" t="s">
        <v>601</v>
      </c>
      <c r="S67" s="66" t="s">
        <v>601</v>
      </c>
      <c r="T67" s="67" t="s">
        <v>602</v>
      </c>
      <c r="U67" s="44">
        <f t="shared" ca="1" si="2"/>
        <v>0</v>
      </c>
      <c r="AA67" s="39" t="s">
        <v>74</v>
      </c>
      <c r="AD67" s="53"/>
      <c r="AE67" s="53"/>
      <c r="AF67" s="53"/>
      <c r="AG67" s="53"/>
    </row>
    <row r="68" spans="1:33" ht="15" customHeight="1" x14ac:dyDescent="0.35">
      <c r="A68" s="36" t="s">
        <v>44</v>
      </c>
      <c r="B68" t="s">
        <v>604</v>
      </c>
      <c r="C68" s="52" t="s">
        <v>72</v>
      </c>
      <c r="D68" t="s">
        <v>609</v>
      </c>
      <c r="E68" s="41" t="s">
        <v>606</v>
      </c>
      <c r="F68" t="s">
        <v>73</v>
      </c>
      <c r="G68" t="s">
        <v>600</v>
      </c>
      <c r="H68" s="66" t="s">
        <v>601</v>
      </c>
      <c r="I68" s="66" t="s">
        <v>601</v>
      </c>
      <c r="J68" s="66" t="s">
        <v>601</v>
      </c>
      <c r="K68" s="68" t="s">
        <v>601</v>
      </c>
      <c r="L68" s="66" t="s">
        <v>601</v>
      </c>
      <c r="M68" s="66" t="s">
        <v>601</v>
      </c>
      <c r="N68" s="66" t="s">
        <v>601</v>
      </c>
      <c r="O68" s="66" t="s">
        <v>601</v>
      </c>
      <c r="P68" s="66" t="s">
        <v>601</v>
      </c>
      <c r="Q68" s="66" t="s">
        <v>601</v>
      </c>
      <c r="R68" s="69" t="s">
        <v>601</v>
      </c>
      <c r="S68" s="66" t="s">
        <v>601</v>
      </c>
      <c r="T68" s="67" t="s">
        <v>602</v>
      </c>
      <c r="U68" s="44">
        <f t="shared" ref="U68:U87" ca="1" si="3">IF(OR(INDIRECT(ADDRESS(ROW(),19,4))="ü",INDIRECT(ADDRESS(ROW(),20,4))="ü"),1,0)</f>
        <v>0</v>
      </c>
      <c r="AA68" s="39" t="s">
        <v>218</v>
      </c>
      <c r="AD68" s="53"/>
      <c r="AE68" s="53"/>
      <c r="AF68" s="53"/>
      <c r="AG68" s="53"/>
    </row>
    <row r="69" spans="1:33" ht="15" customHeight="1" x14ac:dyDescent="0.35">
      <c r="A69" s="36" t="s">
        <v>44</v>
      </c>
      <c r="C69" s="54" t="s">
        <v>87</v>
      </c>
      <c r="D69" t="s">
        <v>609</v>
      </c>
      <c r="E69" s="41" t="s">
        <v>606</v>
      </c>
      <c r="F69" t="s">
        <v>73</v>
      </c>
      <c r="G69" t="s">
        <v>600</v>
      </c>
      <c r="H69" s="70" t="s">
        <v>603</v>
      </c>
      <c r="I69" s="66" t="s">
        <v>601</v>
      </c>
      <c r="J69" s="70" t="s">
        <v>603</v>
      </c>
      <c r="K69" s="68" t="s">
        <v>601</v>
      </c>
      <c r="L69" s="66" t="s">
        <v>601</v>
      </c>
      <c r="M69" s="66" t="s">
        <v>601</v>
      </c>
      <c r="N69" s="66" t="s">
        <v>601</v>
      </c>
      <c r="O69" s="66" t="s">
        <v>601</v>
      </c>
      <c r="P69" s="66" t="s">
        <v>601</v>
      </c>
      <c r="Q69" s="70" t="s">
        <v>603</v>
      </c>
      <c r="R69" s="69" t="s">
        <v>601</v>
      </c>
      <c r="S69" s="66" t="s">
        <v>601</v>
      </c>
      <c r="T69" s="67" t="s">
        <v>602</v>
      </c>
      <c r="U69" s="44">
        <f t="shared" ca="1" si="3"/>
        <v>0</v>
      </c>
      <c r="AA69" s="39" t="s">
        <v>147</v>
      </c>
      <c r="AD69" s="53"/>
      <c r="AG69" s="53"/>
    </row>
    <row r="70" spans="1:33" ht="15" customHeight="1" x14ac:dyDescent="0.35">
      <c r="A70" s="36" t="s">
        <v>44</v>
      </c>
      <c r="B70" t="s">
        <v>604</v>
      </c>
      <c r="C70" s="52" t="s">
        <v>72</v>
      </c>
      <c r="D70" t="s">
        <v>609</v>
      </c>
      <c r="E70" s="41" t="s">
        <v>605</v>
      </c>
      <c r="F70" t="s">
        <v>73</v>
      </c>
      <c r="G70" t="s">
        <v>600</v>
      </c>
      <c r="H70" s="66" t="s">
        <v>601</v>
      </c>
      <c r="I70" s="66" t="s">
        <v>601</v>
      </c>
      <c r="J70" s="66" t="s">
        <v>601</v>
      </c>
      <c r="K70" s="68" t="s">
        <v>601</v>
      </c>
      <c r="L70" s="66" t="s">
        <v>601</v>
      </c>
      <c r="M70" s="66" t="s">
        <v>601</v>
      </c>
      <c r="N70" s="66" t="s">
        <v>601</v>
      </c>
      <c r="O70" s="66" t="s">
        <v>601</v>
      </c>
      <c r="P70" s="66" t="s">
        <v>601</v>
      </c>
      <c r="Q70" s="66" t="s">
        <v>601</v>
      </c>
      <c r="R70" s="69" t="s">
        <v>601</v>
      </c>
      <c r="S70" s="66" t="s">
        <v>601</v>
      </c>
      <c r="T70" s="67" t="s">
        <v>602</v>
      </c>
      <c r="U70" s="44">
        <f t="shared" ca="1" si="3"/>
        <v>0</v>
      </c>
      <c r="AA70" s="39" t="s">
        <v>97</v>
      </c>
      <c r="AD70" s="53"/>
      <c r="AE70" s="53"/>
      <c r="AF70" s="53"/>
      <c r="AG70" s="53"/>
    </row>
    <row r="71" spans="1:33" ht="15" customHeight="1" x14ac:dyDescent="0.35">
      <c r="A71" s="36" t="s">
        <v>44</v>
      </c>
      <c r="C71" s="54" t="s">
        <v>87</v>
      </c>
      <c r="D71" t="s">
        <v>609</v>
      </c>
      <c r="E71" s="41" t="s">
        <v>605</v>
      </c>
      <c r="F71" t="s">
        <v>73</v>
      </c>
      <c r="G71" t="s">
        <v>600</v>
      </c>
      <c r="H71" s="70" t="s">
        <v>603</v>
      </c>
      <c r="I71" s="66" t="s">
        <v>601</v>
      </c>
      <c r="J71" s="70" t="s">
        <v>603</v>
      </c>
      <c r="K71" s="68" t="s">
        <v>601</v>
      </c>
      <c r="L71" s="66" t="s">
        <v>601</v>
      </c>
      <c r="M71" s="70" t="s">
        <v>603</v>
      </c>
      <c r="N71" s="66" t="s">
        <v>601</v>
      </c>
      <c r="O71" s="66" t="s">
        <v>601</v>
      </c>
      <c r="P71" s="66" t="s">
        <v>601</v>
      </c>
      <c r="Q71" s="70" t="s">
        <v>603</v>
      </c>
      <c r="R71" s="71" t="s">
        <v>602</v>
      </c>
      <c r="S71" s="67" t="s">
        <v>602</v>
      </c>
      <c r="T71" s="67" t="s">
        <v>602</v>
      </c>
      <c r="U71" s="44">
        <f t="shared" ca="1" si="3"/>
        <v>0</v>
      </c>
      <c r="AA71" s="39" t="s">
        <v>95</v>
      </c>
      <c r="AD71" s="53"/>
      <c r="AG71" s="53"/>
    </row>
    <row r="72" spans="1:33" ht="15" customHeight="1" x14ac:dyDescent="0.35">
      <c r="A72" s="36" t="s">
        <v>44</v>
      </c>
      <c r="B72" t="s">
        <v>604</v>
      </c>
      <c r="C72" s="52" t="s">
        <v>72</v>
      </c>
      <c r="D72" t="s">
        <v>609</v>
      </c>
      <c r="E72" s="41" t="s">
        <v>605</v>
      </c>
      <c r="F72" t="s">
        <v>73</v>
      </c>
      <c r="G72" t="s">
        <v>600</v>
      </c>
      <c r="H72" s="66" t="s">
        <v>601</v>
      </c>
      <c r="I72" s="66" t="s">
        <v>601</v>
      </c>
      <c r="J72" s="66" t="s">
        <v>601</v>
      </c>
      <c r="K72" s="68" t="s">
        <v>601</v>
      </c>
      <c r="L72" s="66" t="s">
        <v>601</v>
      </c>
      <c r="M72" s="66" t="s">
        <v>601</v>
      </c>
      <c r="N72" s="66" t="s">
        <v>601</v>
      </c>
      <c r="O72" s="66" t="s">
        <v>601</v>
      </c>
      <c r="P72" s="66" t="s">
        <v>601</v>
      </c>
      <c r="Q72" s="66" t="s">
        <v>601</v>
      </c>
      <c r="R72" s="69" t="s">
        <v>601</v>
      </c>
      <c r="S72" s="66" t="s">
        <v>601</v>
      </c>
      <c r="T72" s="67" t="s">
        <v>602</v>
      </c>
      <c r="U72" s="44">
        <f t="shared" ca="1" si="3"/>
        <v>0</v>
      </c>
      <c r="AA72" s="39" t="s">
        <v>226</v>
      </c>
      <c r="AD72" s="53"/>
      <c r="AE72" s="53"/>
      <c r="AF72" s="53"/>
      <c r="AG72" s="53"/>
    </row>
    <row r="73" spans="1:33" ht="15" customHeight="1" x14ac:dyDescent="0.35">
      <c r="A73" s="36" t="s">
        <v>44</v>
      </c>
      <c r="B73" t="s">
        <v>604</v>
      </c>
      <c r="C73" s="52" t="s">
        <v>72</v>
      </c>
      <c r="D73" t="s">
        <v>609</v>
      </c>
      <c r="E73" s="41" t="s">
        <v>606</v>
      </c>
      <c r="F73" t="s">
        <v>73</v>
      </c>
      <c r="G73" t="s">
        <v>600</v>
      </c>
      <c r="H73" s="66" t="s">
        <v>601</v>
      </c>
      <c r="I73" s="66" t="s">
        <v>601</v>
      </c>
      <c r="J73" s="66" t="s">
        <v>601</v>
      </c>
      <c r="K73" s="68" t="s">
        <v>601</v>
      </c>
      <c r="L73" s="66" t="s">
        <v>601</v>
      </c>
      <c r="M73" s="66" t="s">
        <v>601</v>
      </c>
      <c r="N73" s="66" t="s">
        <v>601</v>
      </c>
      <c r="O73" s="66" t="s">
        <v>601</v>
      </c>
      <c r="P73" s="66" t="s">
        <v>601</v>
      </c>
      <c r="Q73" s="66" t="s">
        <v>601</v>
      </c>
      <c r="R73" s="69" t="s">
        <v>601</v>
      </c>
      <c r="S73" s="66" t="s">
        <v>601</v>
      </c>
      <c r="T73" s="67" t="s">
        <v>602</v>
      </c>
      <c r="U73" s="44">
        <f t="shared" ca="1" si="3"/>
        <v>0</v>
      </c>
      <c r="AA73" s="39" t="s">
        <v>109</v>
      </c>
      <c r="AD73" s="53"/>
      <c r="AE73" s="53"/>
      <c r="AF73" s="53"/>
      <c r="AG73" s="53"/>
    </row>
    <row r="74" spans="1:33" ht="15" customHeight="1" x14ac:dyDescent="0.35">
      <c r="A74" s="36" t="s">
        <v>44</v>
      </c>
      <c r="C74" s="54" t="s">
        <v>87</v>
      </c>
      <c r="D74" t="s">
        <v>609</v>
      </c>
      <c r="E74" s="41" t="s">
        <v>606</v>
      </c>
      <c r="F74" t="s">
        <v>73</v>
      </c>
      <c r="G74" t="s">
        <v>600</v>
      </c>
      <c r="H74" s="66" t="s">
        <v>601</v>
      </c>
      <c r="I74" s="66" t="s">
        <v>601</v>
      </c>
      <c r="J74" s="66" t="s">
        <v>601</v>
      </c>
      <c r="K74" s="68" t="s">
        <v>601</v>
      </c>
      <c r="L74" s="66" t="s">
        <v>601</v>
      </c>
      <c r="M74" s="66" t="s">
        <v>601</v>
      </c>
      <c r="N74" s="66" t="s">
        <v>601</v>
      </c>
      <c r="O74" s="66" t="s">
        <v>601</v>
      </c>
      <c r="P74" s="70" t="s">
        <v>603</v>
      </c>
      <c r="Q74" s="70" t="s">
        <v>603</v>
      </c>
      <c r="R74" s="69" t="s">
        <v>601</v>
      </c>
      <c r="S74" s="66" t="s">
        <v>601</v>
      </c>
      <c r="T74" s="67" t="s">
        <v>602</v>
      </c>
      <c r="U74" s="44">
        <f t="shared" ca="1" si="3"/>
        <v>0</v>
      </c>
      <c r="AA74" s="39" t="s">
        <v>88</v>
      </c>
      <c r="AD74" s="53"/>
      <c r="AG74" s="53"/>
    </row>
    <row r="75" spans="1:33" ht="15" customHeight="1" x14ac:dyDescent="0.35">
      <c r="A75" s="36" t="s">
        <v>44</v>
      </c>
      <c r="B75" t="s">
        <v>604</v>
      </c>
      <c r="C75" s="52" t="s">
        <v>72</v>
      </c>
      <c r="D75" t="s">
        <v>609</v>
      </c>
      <c r="E75" s="41" t="s">
        <v>606</v>
      </c>
      <c r="F75" t="s">
        <v>73</v>
      </c>
      <c r="G75" t="s">
        <v>600</v>
      </c>
      <c r="H75" s="66" t="s">
        <v>601</v>
      </c>
      <c r="I75" s="66" t="s">
        <v>601</v>
      </c>
      <c r="J75" s="66" t="s">
        <v>601</v>
      </c>
      <c r="K75" s="68" t="s">
        <v>601</v>
      </c>
      <c r="L75" s="66" t="s">
        <v>601</v>
      </c>
      <c r="M75" s="66" t="s">
        <v>601</v>
      </c>
      <c r="N75" s="66" t="s">
        <v>601</v>
      </c>
      <c r="O75" s="66" t="s">
        <v>601</v>
      </c>
      <c r="P75" s="66" t="s">
        <v>601</v>
      </c>
      <c r="Q75" s="66" t="s">
        <v>601</v>
      </c>
      <c r="R75" s="69" t="s">
        <v>601</v>
      </c>
      <c r="S75" s="66" t="s">
        <v>601</v>
      </c>
      <c r="T75" s="67" t="s">
        <v>602</v>
      </c>
      <c r="U75" s="44">
        <f t="shared" ca="1" si="3"/>
        <v>0</v>
      </c>
      <c r="AA75" s="39" t="s">
        <v>129</v>
      </c>
      <c r="AD75" s="53"/>
      <c r="AE75" s="53"/>
      <c r="AF75" s="53"/>
      <c r="AG75" s="53"/>
    </row>
    <row r="76" spans="1:33" ht="15" customHeight="1" x14ac:dyDescent="0.35">
      <c r="A76" s="36" t="s">
        <v>44</v>
      </c>
      <c r="C76" s="54" t="s">
        <v>87</v>
      </c>
      <c r="D76" t="s">
        <v>609</v>
      </c>
      <c r="E76" s="41" t="s">
        <v>605</v>
      </c>
      <c r="F76" t="s">
        <v>73</v>
      </c>
      <c r="G76" t="s">
        <v>600</v>
      </c>
      <c r="H76" s="70" t="s">
        <v>603</v>
      </c>
      <c r="I76" s="66" t="s">
        <v>601</v>
      </c>
      <c r="J76" s="66" t="s">
        <v>601</v>
      </c>
      <c r="K76" s="68" t="s">
        <v>601</v>
      </c>
      <c r="L76" s="66" t="s">
        <v>601</v>
      </c>
      <c r="M76" s="66" t="s">
        <v>601</v>
      </c>
      <c r="N76" s="66" t="s">
        <v>601</v>
      </c>
      <c r="O76" s="66" t="s">
        <v>601</v>
      </c>
      <c r="P76" s="70" t="s">
        <v>603</v>
      </c>
      <c r="Q76" s="70" t="s">
        <v>603</v>
      </c>
      <c r="R76" s="69" t="s">
        <v>601</v>
      </c>
      <c r="S76" s="66" t="s">
        <v>601</v>
      </c>
      <c r="T76" s="67" t="s">
        <v>602</v>
      </c>
      <c r="U76" s="44">
        <f t="shared" ca="1" si="3"/>
        <v>0</v>
      </c>
      <c r="AA76" s="39" t="s">
        <v>109</v>
      </c>
      <c r="AD76" s="53"/>
      <c r="AG76" s="53"/>
    </row>
    <row r="77" spans="1:33" ht="15" customHeight="1" x14ac:dyDescent="0.35">
      <c r="A77" s="36" t="s">
        <v>44</v>
      </c>
      <c r="B77" t="s">
        <v>604</v>
      </c>
      <c r="C77" s="52" t="s">
        <v>72</v>
      </c>
      <c r="D77" t="s">
        <v>609</v>
      </c>
      <c r="E77" s="41" t="s">
        <v>605</v>
      </c>
      <c r="F77" t="s">
        <v>73</v>
      </c>
      <c r="G77" t="s">
        <v>600</v>
      </c>
      <c r="H77" s="66" t="s">
        <v>601</v>
      </c>
      <c r="I77" s="66" t="s">
        <v>601</v>
      </c>
      <c r="J77" s="66" t="s">
        <v>601</v>
      </c>
      <c r="K77" s="68" t="s">
        <v>601</v>
      </c>
      <c r="L77" s="66" t="s">
        <v>601</v>
      </c>
      <c r="M77" s="66" t="s">
        <v>601</v>
      </c>
      <c r="N77" s="66" t="s">
        <v>601</v>
      </c>
      <c r="O77" s="66" t="s">
        <v>601</v>
      </c>
      <c r="P77" s="66" t="s">
        <v>601</v>
      </c>
      <c r="Q77" s="66" t="s">
        <v>601</v>
      </c>
      <c r="R77" s="69" t="s">
        <v>601</v>
      </c>
      <c r="S77" s="66" t="s">
        <v>601</v>
      </c>
      <c r="T77" s="67" t="s">
        <v>602</v>
      </c>
      <c r="U77" s="44">
        <f t="shared" ca="1" si="3"/>
        <v>0</v>
      </c>
      <c r="AA77" s="39" t="s">
        <v>115</v>
      </c>
      <c r="AD77" s="53"/>
      <c r="AE77" s="53"/>
      <c r="AF77" s="53"/>
      <c r="AG77" s="53"/>
    </row>
    <row r="78" spans="1:33" ht="15" customHeight="1" x14ac:dyDescent="0.35">
      <c r="A78" s="36" t="s">
        <v>44</v>
      </c>
      <c r="C78" s="54" t="s">
        <v>87</v>
      </c>
      <c r="D78" t="s">
        <v>609</v>
      </c>
      <c r="E78" s="41" t="s">
        <v>605</v>
      </c>
      <c r="F78" t="s">
        <v>73</v>
      </c>
      <c r="G78" t="s">
        <v>600</v>
      </c>
      <c r="H78" s="66" t="s">
        <v>601</v>
      </c>
      <c r="I78" s="66" t="s">
        <v>601</v>
      </c>
      <c r="J78" s="70" t="s">
        <v>603</v>
      </c>
      <c r="K78" s="68" t="s">
        <v>601</v>
      </c>
      <c r="L78" s="66" t="s">
        <v>601</v>
      </c>
      <c r="M78" s="66" t="s">
        <v>601</v>
      </c>
      <c r="N78" s="66" t="s">
        <v>601</v>
      </c>
      <c r="O78" s="66" t="s">
        <v>601</v>
      </c>
      <c r="P78" s="66" t="s">
        <v>601</v>
      </c>
      <c r="Q78" s="70" t="s">
        <v>603</v>
      </c>
      <c r="R78" s="69" t="s">
        <v>601</v>
      </c>
      <c r="S78" s="66" t="s">
        <v>601</v>
      </c>
      <c r="T78" s="67" t="s">
        <v>602</v>
      </c>
      <c r="U78" s="44">
        <f t="shared" ca="1" si="3"/>
        <v>0</v>
      </c>
      <c r="AA78" s="39" t="s">
        <v>218</v>
      </c>
      <c r="AD78" s="53"/>
      <c r="AG78" s="53"/>
    </row>
    <row r="79" spans="1:33" ht="15" customHeight="1" x14ac:dyDescent="0.35">
      <c r="A79" s="36" t="s">
        <v>44</v>
      </c>
      <c r="B79" t="s">
        <v>604</v>
      </c>
      <c r="C79" s="52" t="s">
        <v>72</v>
      </c>
      <c r="D79" t="s">
        <v>609</v>
      </c>
      <c r="E79" s="41" t="s">
        <v>606</v>
      </c>
      <c r="F79" t="s">
        <v>73</v>
      </c>
      <c r="G79" t="s">
        <v>600</v>
      </c>
      <c r="H79" s="66" t="s">
        <v>601</v>
      </c>
      <c r="I79" s="66" t="s">
        <v>601</v>
      </c>
      <c r="J79" s="67" t="s">
        <v>602</v>
      </c>
      <c r="K79" s="68" t="s">
        <v>601</v>
      </c>
      <c r="L79" s="66" t="s">
        <v>601</v>
      </c>
      <c r="M79" s="66" t="s">
        <v>601</v>
      </c>
      <c r="N79" s="66" t="s">
        <v>601</v>
      </c>
      <c r="O79" s="66" t="s">
        <v>601</v>
      </c>
      <c r="P79" s="66" t="s">
        <v>601</v>
      </c>
      <c r="Q79" s="67" t="s">
        <v>602</v>
      </c>
      <c r="R79" s="69" t="s">
        <v>601</v>
      </c>
      <c r="S79" s="66" t="s">
        <v>601</v>
      </c>
      <c r="T79" s="67" t="s">
        <v>602</v>
      </c>
      <c r="U79" s="44">
        <f t="shared" ca="1" si="3"/>
        <v>0</v>
      </c>
      <c r="AA79" s="39" t="s">
        <v>218</v>
      </c>
      <c r="AD79" s="53"/>
      <c r="AE79" s="53"/>
      <c r="AF79" s="53"/>
      <c r="AG79" s="53"/>
    </row>
    <row r="80" spans="1:33" ht="15" customHeight="1" x14ac:dyDescent="0.35">
      <c r="A80" s="36" t="s">
        <v>44</v>
      </c>
      <c r="C80" s="54" t="s">
        <v>87</v>
      </c>
      <c r="D80" t="s">
        <v>609</v>
      </c>
      <c r="E80" s="41" t="s">
        <v>606</v>
      </c>
      <c r="F80" t="s">
        <v>73</v>
      </c>
      <c r="G80" t="s">
        <v>600</v>
      </c>
      <c r="H80" s="66" t="s">
        <v>601</v>
      </c>
      <c r="I80" s="66" t="s">
        <v>601</v>
      </c>
      <c r="J80" s="66" t="s">
        <v>601</v>
      </c>
      <c r="K80" s="68" t="s">
        <v>601</v>
      </c>
      <c r="L80" s="66" t="s">
        <v>601</v>
      </c>
      <c r="M80" s="66" t="s">
        <v>601</v>
      </c>
      <c r="N80" s="66" t="s">
        <v>601</v>
      </c>
      <c r="O80" s="66" t="s">
        <v>601</v>
      </c>
      <c r="P80" s="66" t="s">
        <v>601</v>
      </c>
      <c r="Q80" s="66" t="s">
        <v>601</v>
      </c>
      <c r="R80" s="69" t="s">
        <v>601</v>
      </c>
      <c r="S80" s="66" t="s">
        <v>601</v>
      </c>
      <c r="T80" s="67" t="s">
        <v>602</v>
      </c>
      <c r="U80" s="44">
        <f t="shared" ca="1" si="3"/>
        <v>0</v>
      </c>
      <c r="AA80" s="39" t="s">
        <v>115</v>
      </c>
      <c r="AD80" s="53"/>
      <c r="AG80" s="53"/>
    </row>
    <row r="81" spans="1:33" ht="15" customHeight="1" x14ac:dyDescent="0.35">
      <c r="A81" s="36" t="s">
        <v>44</v>
      </c>
      <c r="B81" t="s">
        <v>604</v>
      </c>
      <c r="C81" s="52" t="s">
        <v>72</v>
      </c>
      <c r="D81" t="s">
        <v>609</v>
      </c>
      <c r="E81" s="41" t="s">
        <v>606</v>
      </c>
      <c r="F81" t="s">
        <v>73</v>
      </c>
      <c r="G81" t="s">
        <v>600</v>
      </c>
      <c r="H81" s="66" t="s">
        <v>601</v>
      </c>
      <c r="I81" s="66" t="s">
        <v>601</v>
      </c>
      <c r="J81" s="66" t="s">
        <v>601</v>
      </c>
      <c r="K81" s="68" t="s">
        <v>601</v>
      </c>
      <c r="L81" s="66" t="s">
        <v>601</v>
      </c>
      <c r="M81" s="66" t="s">
        <v>601</v>
      </c>
      <c r="N81" s="66" t="s">
        <v>601</v>
      </c>
      <c r="O81" s="66" t="s">
        <v>601</v>
      </c>
      <c r="P81" s="66" t="s">
        <v>601</v>
      </c>
      <c r="Q81" s="66" t="s">
        <v>601</v>
      </c>
      <c r="R81" s="69" t="s">
        <v>601</v>
      </c>
      <c r="S81" s="66" t="s">
        <v>601</v>
      </c>
      <c r="T81" s="67" t="s">
        <v>602</v>
      </c>
      <c r="U81" s="44">
        <f t="shared" ca="1" si="3"/>
        <v>0</v>
      </c>
      <c r="AA81" s="39" t="s">
        <v>147</v>
      </c>
      <c r="AD81" s="53"/>
      <c r="AE81" s="53"/>
      <c r="AF81" s="53"/>
      <c r="AG81" s="53"/>
    </row>
    <row r="82" spans="1:33" ht="15" customHeight="1" x14ac:dyDescent="0.35">
      <c r="A82" s="36" t="s">
        <v>44</v>
      </c>
      <c r="C82" s="54" t="s">
        <v>87</v>
      </c>
      <c r="D82" t="s">
        <v>609</v>
      </c>
      <c r="E82" s="41" t="s">
        <v>605</v>
      </c>
      <c r="F82" t="s">
        <v>73</v>
      </c>
      <c r="G82" t="s">
        <v>600</v>
      </c>
      <c r="H82" s="66" t="s">
        <v>601</v>
      </c>
      <c r="I82" s="66" t="s">
        <v>601</v>
      </c>
      <c r="J82" s="70" t="s">
        <v>603</v>
      </c>
      <c r="K82" s="68" t="s">
        <v>601</v>
      </c>
      <c r="L82" s="66" t="s">
        <v>601</v>
      </c>
      <c r="M82" s="66" t="s">
        <v>601</v>
      </c>
      <c r="N82" s="66" t="s">
        <v>601</v>
      </c>
      <c r="O82" s="66" t="s">
        <v>601</v>
      </c>
      <c r="P82" s="66" t="s">
        <v>601</v>
      </c>
      <c r="Q82" s="70" t="s">
        <v>603</v>
      </c>
      <c r="R82" s="69" t="s">
        <v>601</v>
      </c>
      <c r="S82" s="66" t="s">
        <v>601</v>
      </c>
      <c r="T82" s="67" t="s">
        <v>602</v>
      </c>
      <c r="U82" s="44">
        <f t="shared" ca="1" si="3"/>
        <v>0</v>
      </c>
      <c r="AA82" s="39" t="s">
        <v>97</v>
      </c>
      <c r="AD82" s="53"/>
      <c r="AG82" s="53"/>
    </row>
    <row r="83" spans="1:33" ht="15" customHeight="1" x14ac:dyDescent="0.35">
      <c r="A83" s="36" t="s">
        <v>44</v>
      </c>
      <c r="B83" t="s">
        <v>604</v>
      </c>
      <c r="C83" s="52" t="s">
        <v>72</v>
      </c>
      <c r="D83" t="s">
        <v>609</v>
      </c>
      <c r="E83" s="41" t="s">
        <v>605</v>
      </c>
      <c r="F83" t="s">
        <v>73</v>
      </c>
      <c r="G83" t="s">
        <v>600</v>
      </c>
      <c r="H83" s="66" t="s">
        <v>601</v>
      </c>
      <c r="I83" s="66" t="s">
        <v>601</v>
      </c>
      <c r="J83" s="67" t="s">
        <v>602</v>
      </c>
      <c r="K83" s="68" t="s">
        <v>601</v>
      </c>
      <c r="L83" s="66" t="s">
        <v>601</v>
      </c>
      <c r="M83" s="66" t="s">
        <v>601</v>
      </c>
      <c r="N83" s="66" t="s">
        <v>601</v>
      </c>
      <c r="O83" s="66" t="s">
        <v>601</v>
      </c>
      <c r="P83" s="66" t="s">
        <v>601</v>
      </c>
      <c r="Q83" s="67" t="s">
        <v>602</v>
      </c>
      <c r="R83" s="69" t="s">
        <v>601</v>
      </c>
      <c r="S83" s="66" t="s">
        <v>601</v>
      </c>
      <c r="T83" s="67" t="s">
        <v>602</v>
      </c>
      <c r="U83" s="44">
        <f t="shared" ca="1" si="3"/>
        <v>0</v>
      </c>
      <c r="AA83" s="39" t="s">
        <v>97</v>
      </c>
      <c r="AD83" s="53"/>
      <c r="AE83" s="53"/>
      <c r="AF83" s="53"/>
      <c r="AG83" s="53"/>
    </row>
    <row r="84" spans="1:33" ht="15" customHeight="1" x14ac:dyDescent="0.35">
      <c r="A84" s="36" t="s">
        <v>44</v>
      </c>
      <c r="C84" s="54" t="s">
        <v>87</v>
      </c>
      <c r="D84" t="s">
        <v>609</v>
      </c>
      <c r="E84" s="41" t="s">
        <v>605</v>
      </c>
      <c r="F84" t="s">
        <v>73</v>
      </c>
      <c r="G84" t="s">
        <v>600</v>
      </c>
      <c r="H84" s="66" t="s">
        <v>601</v>
      </c>
      <c r="I84" s="66" t="s">
        <v>601</v>
      </c>
      <c r="J84" s="66" t="s">
        <v>601</v>
      </c>
      <c r="K84" s="68" t="s">
        <v>601</v>
      </c>
      <c r="L84" s="66" t="s">
        <v>601</v>
      </c>
      <c r="M84" s="66" t="s">
        <v>601</v>
      </c>
      <c r="N84" s="66" t="s">
        <v>601</v>
      </c>
      <c r="O84" s="66" t="s">
        <v>601</v>
      </c>
      <c r="P84" s="66" t="s">
        <v>601</v>
      </c>
      <c r="Q84" s="66" t="s">
        <v>601</v>
      </c>
      <c r="R84" s="69" t="s">
        <v>601</v>
      </c>
      <c r="S84" s="66" t="s">
        <v>601</v>
      </c>
      <c r="T84" s="67" t="s">
        <v>602</v>
      </c>
      <c r="U84" s="44">
        <f t="shared" ca="1" si="3"/>
        <v>0</v>
      </c>
      <c r="AA84" s="39" t="s">
        <v>147</v>
      </c>
      <c r="AD84" s="53"/>
      <c r="AG84" s="53"/>
    </row>
    <row r="85" spans="1:33" ht="15" customHeight="1" x14ac:dyDescent="0.35">
      <c r="A85" s="36" t="s">
        <v>44</v>
      </c>
      <c r="B85" t="s">
        <v>604</v>
      </c>
      <c r="C85" s="52" t="s">
        <v>72</v>
      </c>
      <c r="D85" t="s">
        <v>609</v>
      </c>
      <c r="E85" s="41" t="s">
        <v>606</v>
      </c>
      <c r="F85" t="s">
        <v>73</v>
      </c>
      <c r="G85" t="s">
        <v>600</v>
      </c>
      <c r="H85" s="66" t="s">
        <v>601</v>
      </c>
      <c r="I85" s="66" t="s">
        <v>601</v>
      </c>
      <c r="J85" s="66" t="s">
        <v>601</v>
      </c>
      <c r="K85" s="68" t="s">
        <v>601</v>
      </c>
      <c r="L85" s="66" t="s">
        <v>601</v>
      </c>
      <c r="M85" s="66" t="s">
        <v>601</v>
      </c>
      <c r="N85" s="66" t="s">
        <v>601</v>
      </c>
      <c r="O85" s="66" t="s">
        <v>601</v>
      </c>
      <c r="P85" s="66" t="s">
        <v>601</v>
      </c>
      <c r="Q85" s="66" t="s">
        <v>601</v>
      </c>
      <c r="R85" s="69" t="s">
        <v>601</v>
      </c>
      <c r="S85" s="66" t="s">
        <v>601</v>
      </c>
      <c r="T85" s="67" t="s">
        <v>602</v>
      </c>
      <c r="U85" s="44">
        <f t="shared" ca="1" si="3"/>
        <v>0</v>
      </c>
      <c r="AA85" s="39" t="s">
        <v>109</v>
      </c>
      <c r="AD85" s="53"/>
      <c r="AE85" s="53"/>
      <c r="AF85" s="53"/>
      <c r="AG85" s="53"/>
    </row>
    <row r="86" spans="1:33" ht="15" customHeight="1" x14ac:dyDescent="0.35">
      <c r="A86" s="36" t="s">
        <v>44</v>
      </c>
      <c r="C86" s="54" t="s">
        <v>87</v>
      </c>
      <c r="D86" t="s">
        <v>609</v>
      </c>
      <c r="E86" s="41" t="s">
        <v>606</v>
      </c>
      <c r="F86" t="s">
        <v>73</v>
      </c>
      <c r="G86" t="s">
        <v>600</v>
      </c>
      <c r="H86" s="70" t="s">
        <v>603</v>
      </c>
      <c r="I86" s="70" t="s">
        <v>603</v>
      </c>
      <c r="J86" s="70" t="s">
        <v>603</v>
      </c>
      <c r="K86" s="68" t="s">
        <v>601</v>
      </c>
      <c r="L86" s="66" t="s">
        <v>601</v>
      </c>
      <c r="M86" s="66" t="s">
        <v>601</v>
      </c>
      <c r="N86" s="66" t="s">
        <v>601</v>
      </c>
      <c r="O86" s="66" t="s">
        <v>601</v>
      </c>
      <c r="P86" s="66" t="s">
        <v>601</v>
      </c>
      <c r="Q86" s="70" t="s">
        <v>603</v>
      </c>
      <c r="R86" s="71" t="s">
        <v>602</v>
      </c>
      <c r="S86" s="67" t="s">
        <v>602</v>
      </c>
      <c r="T86" s="67" t="s">
        <v>602</v>
      </c>
      <c r="U86" s="44">
        <f t="shared" ca="1" si="3"/>
        <v>0</v>
      </c>
      <c r="AA86" s="39" t="s">
        <v>364</v>
      </c>
      <c r="AD86" s="53"/>
      <c r="AG86" s="53"/>
    </row>
    <row r="87" spans="1:33" ht="15" customHeight="1" x14ac:dyDescent="0.35">
      <c r="A87" s="36" t="s">
        <v>44</v>
      </c>
      <c r="B87" t="s">
        <v>604</v>
      </c>
      <c r="C87" s="52" t="s">
        <v>72</v>
      </c>
      <c r="D87" t="s">
        <v>609</v>
      </c>
      <c r="E87" s="41" t="s">
        <v>606</v>
      </c>
      <c r="F87" t="s">
        <v>73</v>
      </c>
      <c r="G87" t="s">
        <v>600</v>
      </c>
      <c r="H87" s="66" t="s">
        <v>601</v>
      </c>
      <c r="I87" s="66" t="s">
        <v>601</v>
      </c>
      <c r="J87" s="66" t="s">
        <v>601</v>
      </c>
      <c r="K87" s="68" t="s">
        <v>601</v>
      </c>
      <c r="L87" s="66" t="s">
        <v>601</v>
      </c>
      <c r="M87" s="66" t="s">
        <v>601</v>
      </c>
      <c r="N87" s="66" t="s">
        <v>601</v>
      </c>
      <c r="O87" s="66" t="s">
        <v>601</v>
      </c>
      <c r="P87" s="66" t="s">
        <v>601</v>
      </c>
      <c r="Q87" s="66" t="s">
        <v>601</v>
      </c>
      <c r="R87" s="69" t="s">
        <v>601</v>
      </c>
      <c r="S87" s="66" t="s">
        <v>601</v>
      </c>
      <c r="T87" s="67" t="s">
        <v>602</v>
      </c>
      <c r="U87" s="44">
        <f t="shared" ca="1" si="3"/>
        <v>0</v>
      </c>
      <c r="AA87" s="39" t="s">
        <v>257</v>
      </c>
      <c r="AD87" s="53"/>
      <c r="AE87" s="53"/>
      <c r="AF87" s="53"/>
      <c r="AG87" s="53"/>
    </row>
    <row r="88" spans="1:33" ht="14.5" x14ac:dyDescent="0.35"/>
    <row r="89" spans="1:33" ht="14.5" x14ac:dyDescent="0.35"/>
    <row r="90" spans="1:33" ht="14.5" x14ac:dyDescent="0.35">
      <c r="M90" s="73"/>
    </row>
  </sheetData>
  <mergeCells count="3">
    <mergeCell ref="J1:K1"/>
    <mergeCell ref="M1:N1"/>
    <mergeCell ref="P1:R1"/>
  </mergeCells>
  <conditionalFormatting sqref="H6:H12">
    <cfRule type="containsText" dxfId="35" priority="11" operator="containsText" text="ü">
      <formula>NOT(ISERROR(SEARCH("ü",H6)))</formula>
    </cfRule>
    <cfRule type="containsText" dxfId="34" priority="12" operator="containsText" text="û">
      <formula>NOT(ISERROR(SEARCH("û",H6)))</formula>
    </cfRule>
  </conditionalFormatting>
  <conditionalFormatting sqref="H1:J1">
    <cfRule type="containsText" dxfId="33" priority="9" operator="containsText" text="ü">
      <formula>NOT(ISERROR(SEARCH("ü",H1)))</formula>
    </cfRule>
    <cfRule type="containsText" dxfId="32" priority="10" operator="containsText" text="û">
      <formula>NOT(ISERROR(SEARCH("û",H1)))</formula>
    </cfRule>
  </conditionalFormatting>
  <conditionalFormatting sqref="H3:K5">
    <cfRule type="containsText" dxfId="31" priority="28" operator="containsText" text="û">
      <formula>NOT(ISERROR(SEARCH("û",H3)))</formula>
    </cfRule>
    <cfRule type="containsText" dxfId="30" priority="27" operator="containsText" text="ü">
      <formula>NOT(ISERROR(SEARCH("ü",H3)))</formula>
    </cfRule>
  </conditionalFormatting>
  <conditionalFormatting sqref="H2:T2">
    <cfRule type="expression" dxfId="29" priority="33">
      <formula>NOT(ISERROR(SEARCH("û",H2)))</formula>
    </cfRule>
    <cfRule type="expression" dxfId="28" priority="32">
      <formula>NOT(ISERROR(SEARCH("ü",H2)))</formula>
    </cfRule>
    <cfRule type="expression" dxfId="27" priority="34">
      <formula>NOT(ISERROR(SEARCH("Not Req",H2)))</formula>
    </cfRule>
  </conditionalFormatting>
  <conditionalFormatting sqref="H13:T65506 S1:T1">
    <cfRule type="containsText" dxfId="26" priority="36" operator="containsText" text="ü">
      <formula>NOT(ISERROR(SEARCH("ü",H1)))</formula>
    </cfRule>
  </conditionalFormatting>
  <conditionalFormatting sqref="I6:M12">
    <cfRule type="containsText" dxfId="25" priority="26" operator="containsText" text="û">
      <formula>NOT(ISERROR(SEARCH("û",I6)))</formula>
    </cfRule>
    <cfRule type="containsText" dxfId="24" priority="25" operator="containsText" text="ü">
      <formula>NOT(ISERROR(SEARCH("ü",I6)))</formula>
    </cfRule>
  </conditionalFormatting>
  <conditionalFormatting sqref="L3:T5">
    <cfRule type="containsText" dxfId="23" priority="31" operator="containsText" text="û">
      <formula>NOT(ISERROR(SEARCH("û",L3)))</formula>
    </cfRule>
    <cfRule type="containsText" dxfId="22" priority="30" operator="containsText" text="ü">
      <formula>NOT(ISERROR(SEARCH("ü",L3)))</formula>
    </cfRule>
  </conditionalFormatting>
  <conditionalFormatting sqref="M1">
    <cfRule type="containsText" dxfId="21" priority="2" operator="containsText" text="Not Req">
      <formula>NOT(ISERROR(SEARCH("Not Req",M1)))</formula>
    </cfRule>
    <cfRule type="containsText" dxfId="20" priority="3" operator="containsText" text="ü">
      <formula>NOT(ISERROR(SEARCH("ü",M1)))</formula>
    </cfRule>
    <cfRule type="containsText" dxfId="19" priority="4" operator="containsText" text="û">
      <formula>NOT(ISERROR(SEARCH("û",M1)))</formula>
    </cfRule>
  </conditionalFormatting>
  <conditionalFormatting sqref="M3:M65506">
    <cfRule type="containsText" dxfId="18" priority="24" operator="containsText" text="Not Req">
      <formula>NOT(ISERROR(SEARCH("Not Req",M3)))</formula>
    </cfRule>
  </conditionalFormatting>
  <conditionalFormatting sqref="N2">
    <cfRule type="expression" dxfId="17" priority="35">
      <formula>NOT(ISERROR(SEARCH("Expired",N2)))</formula>
    </cfRule>
  </conditionalFormatting>
  <conditionalFormatting sqref="N3:N5 N13:N65506">
    <cfRule type="containsText" dxfId="16" priority="29" operator="containsText" text="Expired">
      <formula>NOT(ISERROR(SEARCH("Expired",N3)))</formula>
    </cfRule>
  </conditionalFormatting>
  <conditionalFormatting sqref="N6">
    <cfRule type="containsText" dxfId="15" priority="20" operator="containsText" text="û">
      <formula>NOT(ISERROR(SEARCH("û",N6)))</formula>
    </cfRule>
    <cfRule type="containsText" dxfId="14" priority="19" operator="containsText" text="ü">
      <formula>NOT(ISERROR(SEARCH("ü",N6)))</formula>
    </cfRule>
  </conditionalFormatting>
  <conditionalFormatting sqref="N7 N9:N11">
    <cfRule type="containsText" dxfId="13" priority="21" operator="containsText" text="Expired">
      <formula>NOT(ISERROR(SEARCH("Expired",N7)))</formula>
    </cfRule>
    <cfRule type="containsText" dxfId="12" priority="22" operator="containsText" text="ü">
      <formula>NOT(ISERROR(SEARCH("ü",N7)))</formula>
    </cfRule>
    <cfRule type="containsText" dxfId="11" priority="23" operator="containsText" text="û">
      <formula>NOT(ISERROR(SEARCH("û",N7)))</formula>
    </cfRule>
  </conditionalFormatting>
  <conditionalFormatting sqref="N8">
    <cfRule type="containsText" dxfId="10" priority="18" operator="containsText" text="û">
      <formula>NOT(ISERROR(SEARCH("û",N8)))</formula>
    </cfRule>
    <cfRule type="containsText" dxfId="9" priority="17" operator="containsText" text="ü">
      <formula>NOT(ISERROR(SEARCH("ü",N8)))</formula>
    </cfRule>
  </conditionalFormatting>
  <conditionalFormatting sqref="N12">
    <cfRule type="containsText" dxfId="8" priority="16" operator="containsText" text="û">
      <formula>NOT(ISERROR(SEARCH("û",N12)))</formula>
    </cfRule>
    <cfRule type="containsText" dxfId="7" priority="15" operator="containsText" text="ü">
      <formula>NOT(ISERROR(SEARCH("ü",N12)))</formula>
    </cfRule>
  </conditionalFormatting>
  <conditionalFormatting sqref="O1">
    <cfRule type="containsText" dxfId="6" priority="5" operator="containsText" text="Not Req">
      <formula>NOT(ISERROR(SEARCH("Not Req",O1)))</formula>
    </cfRule>
  </conditionalFormatting>
  <conditionalFormatting sqref="O1:Q1">
    <cfRule type="containsText" dxfId="5" priority="8" operator="containsText" text="û">
      <formula>NOT(ISERROR(SEARCH("û",O1)))</formula>
    </cfRule>
    <cfRule type="containsText" dxfId="4" priority="7" operator="containsText" text="ü">
      <formula>NOT(ISERROR(SEARCH("ü",O1)))</formula>
    </cfRule>
    <cfRule type="containsText" dxfId="3" priority="6" operator="containsText" text="Expired">
      <formula>NOT(ISERROR(SEARCH("Expired",O1)))</formula>
    </cfRule>
  </conditionalFormatting>
  <conditionalFormatting sqref="O6:T12">
    <cfRule type="containsText" dxfId="2" priority="14" operator="containsText" text="û">
      <formula>NOT(ISERROR(SEARCH("û",O6)))</formula>
    </cfRule>
    <cfRule type="containsText" dxfId="1" priority="13" operator="containsText" text="ü">
      <formula>NOT(ISERROR(SEARCH("ü",O6)))</formula>
    </cfRule>
  </conditionalFormatting>
  <conditionalFormatting sqref="S1:T1 H13:T65506">
    <cfRule type="containsText" dxfId="0" priority="37" operator="containsText" text="û">
      <formula>NOT(ISERROR(SEARCH("û",H1)))</formula>
    </cfRule>
  </conditionalFormatting>
  <pageMargins left="0.7" right="0.7" top="0.75" bottom="0.75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General Data</vt:lpstr>
      <vt:lpstr>Detailed Revenue</vt:lpstr>
      <vt:lpstr>CWT Data Health Check</vt:lpstr>
      <vt:lpstr>'General Data'!Print_Area</vt:lpstr>
      <vt:lpstr>Summary!Print_Area</vt:lpstr>
    </vt:vector>
  </TitlesOfParts>
  <Company>ClearView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Schwabrow, Ingrid</dc:creator>
  <dc:description/>
  <cp:lastModifiedBy>Ingrid Schwabrow</cp:lastModifiedBy>
  <cp:revision>0</cp:revision>
  <cp:lastPrinted>2016-11-20T23:39:04Z</cp:lastPrinted>
  <dcterms:created xsi:type="dcterms:W3CDTF">2026-01-23T05:58:03Z</dcterms:created>
  <dcterms:modified xsi:type="dcterms:W3CDTF">2026-01-23T06:28:52Z</dcterms:modified>
  <dc:language>en-US</dc:language>
</cp:coreProperties>
</file>